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Private\amanda.martin\Projects\Client Resources\For Review\"/>
    </mc:Choice>
  </mc:AlternateContent>
  <xr:revisionPtr revIDLastSave="0" documentId="13_ncr:1_{1F991974-A7DC-4A0A-9890-DFC97B1B54A9}" xr6:coauthVersionLast="47" xr6:coauthVersionMax="47" xr10:uidLastSave="{00000000-0000-0000-0000-000000000000}"/>
  <bookViews>
    <workbookView xWindow="-120" yWindow="-120" windowWidth="25440" windowHeight="15390" firstSheet="1" activeTab="1" xr2:uid="{F0BCF399-5898-49E1-A800-742D468FFF60}"/>
  </bookViews>
  <sheets>
    <sheet name="v1" sheetId="2" state="hidden" r:id="rId1"/>
    <sheet name="LS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3" l="1" a="1"/>
  <c r="C44" i="3" s="1"/>
  <c r="C43" i="3" a="1"/>
  <c r="C43" i="3" s="1"/>
  <c r="C42" i="3" a="1"/>
  <c r="C42" i="3" s="1"/>
  <c r="C41" i="3" a="1"/>
  <c r="C41" i="3"/>
  <c r="C40" i="3" a="1"/>
  <c r="C40" i="3" s="1"/>
  <c r="C39" i="3" a="1"/>
  <c r="C39" i="3" s="1"/>
  <c r="C38" i="3" a="1"/>
  <c r="C38" i="3" s="1"/>
  <c r="C37" i="3" a="1"/>
  <c r="C37" i="3"/>
  <c r="C36" i="3" a="1"/>
  <c r="C36" i="3" s="1"/>
  <c r="C35" i="3" a="1"/>
  <c r="C35" i="3" s="1"/>
  <c r="C34" i="3" a="1"/>
  <c r="C34" i="3" s="1"/>
  <c r="C33" i="3" a="1"/>
  <c r="C33" i="3"/>
  <c r="C32" i="3" a="1"/>
  <c r="C32" i="3" s="1"/>
  <c r="C31" i="3" a="1"/>
  <c r="C31" i="3" s="1"/>
  <c r="S37" i="3" a="1"/>
  <c r="S37" i="3" s="1"/>
  <c r="S36" i="3" a="1"/>
  <c r="S36" i="3"/>
  <c r="S35" i="3" a="1"/>
  <c r="S35" i="3" s="1"/>
  <c r="S34" i="3" a="1"/>
  <c r="S34" i="3" s="1"/>
  <c r="S33" i="3" a="1"/>
  <c r="S33" i="3" s="1"/>
  <c r="S32" i="3" a="1"/>
  <c r="S32" i="3"/>
  <c r="S31" i="3" a="1"/>
  <c r="S31" i="3" s="1"/>
  <c r="S30" i="3" a="1"/>
  <c r="S30" i="3" s="1"/>
  <c r="S29" i="3" a="1"/>
  <c r="S29" i="3" s="1"/>
  <c r="S28" i="3" a="1"/>
  <c r="S28" i="3"/>
  <c r="B27" i="3" a="1"/>
  <c r="B27" i="3" s="1"/>
  <c r="C27" i="3" s="1" a="1"/>
  <c r="C27" i="3" s="1"/>
  <c r="C29" i="3" a="1"/>
  <c r="C29" i="3" s="1"/>
  <c r="C30" i="3" a="1"/>
  <c r="C30" i="3"/>
  <c r="C28" i="3" a="1"/>
  <c r="C28" i="3" s="1"/>
  <c r="M23" i="3"/>
  <c r="S23" i="3"/>
  <c r="M22" i="3"/>
  <c r="S22" i="3"/>
  <c r="M21" i="3"/>
  <c r="S21" i="3"/>
  <c r="M19" i="3"/>
  <c r="M20" i="3"/>
  <c r="S20" i="3"/>
  <c r="S19" i="3"/>
  <c r="S15" i="3"/>
  <c r="S16" i="3"/>
  <c r="S17" i="3"/>
  <c r="S18" i="3"/>
  <c r="M15" i="3"/>
  <c r="R24" i="3"/>
  <c r="N24" i="3"/>
  <c r="M18" i="3"/>
  <c r="M17" i="3"/>
  <c r="M16" i="3"/>
  <c r="B23" i="2" a="1"/>
  <c r="B23" i="2" s="1"/>
  <c r="C23" i="2" s="1" a="1"/>
  <c r="C23" i="2" s="1"/>
  <c r="S15" i="2"/>
  <c r="S16" i="2"/>
  <c r="S17" i="2"/>
  <c r="S18" i="2"/>
  <c r="S19" i="2"/>
  <c r="S33" i="2" a="1"/>
  <c r="S33" i="2" s="1"/>
  <c r="S32" i="2" a="1"/>
  <c r="S32" i="2" s="1"/>
  <c r="S31" i="2" a="1"/>
  <c r="S31" i="2" s="1"/>
  <c r="S30" i="2" a="1"/>
  <c r="S30" i="2" s="1"/>
  <c r="S29" i="2" a="1"/>
  <c r="S29" i="2" s="1"/>
  <c r="S28" i="2" a="1"/>
  <c r="S28" i="2" s="1"/>
  <c r="S27" i="2" a="1"/>
  <c r="S27" i="2" s="1"/>
  <c r="S26" i="2" a="1"/>
  <c r="S26" i="2" s="1"/>
  <c r="S25" i="2" a="1"/>
  <c r="S25" i="2" s="1"/>
  <c r="S24" i="3" l="1"/>
  <c r="S24" i="2" a="1"/>
  <c r="S24" i="2" s="1"/>
  <c r="M18" i="2" l="1"/>
  <c r="M17" i="2"/>
  <c r="M16" i="2"/>
  <c r="AI20" i="2"/>
  <c r="AH20" i="2"/>
  <c r="R20" i="2"/>
  <c r="N20" i="2"/>
  <c r="S20" i="2" l="1"/>
  <c r="M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<sst xmlns="http://schemas.openxmlformats.org/spreadsheetml/2006/main" count="96" uniqueCount="52">
  <si>
    <t>Borrower Name</t>
  </si>
  <si>
    <t>Borrower Interest Rate</t>
  </si>
  <si>
    <t>Total Loan Amount</t>
  </si>
  <si>
    <t>Loan Start Date</t>
  </si>
  <si>
    <t>Original Maturity Date</t>
  </si>
  <si>
    <t>Loan Status</t>
  </si>
  <si>
    <t>Active</t>
  </si>
  <si>
    <t>123 Verivest Rd</t>
  </si>
  <si>
    <t>ABC Company LLC</t>
  </si>
  <si>
    <t>Clinton</t>
  </si>
  <si>
    <t>NE</t>
  </si>
  <si>
    <t xml:space="preserve"> Yield Spread</t>
  </si>
  <si>
    <t>UPB sold to 3rd Party</t>
  </si>
  <si>
    <t>3rd Party Interest Rate</t>
  </si>
  <si>
    <t>Loan Number</t>
  </si>
  <si>
    <t>Servicer Number</t>
  </si>
  <si>
    <t>Subject Address</t>
  </si>
  <si>
    <t>Subject State</t>
  </si>
  <si>
    <t>Subject City</t>
  </si>
  <si>
    <t>Subject Zip Code</t>
  </si>
  <si>
    <t>Current Maturity Date</t>
  </si>
  <si>
    <t>Loan A Piece Sold Date</t>
  </si>
  <si>
    <t>Loan B Piece Sold Date</t>
  </si>
  <si>
    <t>Loan Closed Date</t>
  </si>
  <si>
    <t>3rd Party Sale Date</t>
  </si>
  <si>
    <t>Total UPB Outstanding</t>
  </si>
  <si>
    <t>Loan Servicer</t>
  </si>
  <si>
    <t>TOTAL</t>
  </si>
  <si>
    <t>Entity/Fund Name:</t>
  </si>
  <si>
    <t>Period Effective:</t>
  </si>
  <si>
    <t>Lender Statement of Account</t>
  </si>
  <si>
    <t>Test</t>
  </si>
  <si>
    <t>Loan A Piece Paidoff/Sold UPB</t>
  </si>
  <si>
    <t>Loan B Piece Paidoff/Sold UPB</t>
  </si>
  <si>
    <t>3rd Party Buy-Back UPB</t>
  </si>
  <si>
    <t>3rd Party Buy-Back Date</t>
  </si>
  <si>
    <t>Sale Date with the 3rd Party</t>
  </si>
  <si>
    <t>Servicer</t>
  </si>
  <si>
    <t>UPB Outstanding</t>
  </si>
  <si>
    <t>Interest Accrual Stop Date</t>
  </si>
  <si>
    <t>Rehab Balance, Initial</t>
  </si>
  <si>
    <t>Rehab Balance, Outstanding</t>
  </si>
  <si>
    <t>Interest Accrual Restart Date</t>
  </si>
  <si>
    <t>Yes</t>
  </si>
  <si>
    <t>Interest Charged On Rehab Balance</t>
  </si>
  <si>
    <t>Please complete the table to provide Verivest with the periodic loan information for your entity.</t>
  </si>
  <si>
    <t>Origination Fees - Owed to Entity</t>
  </si>
  <si>
    <t>Extension Fees - Owed to Entity</t>
  </si>
  <si>
    <t>Default Interest Rate</t>
  </si>
  <si>
    <t>No</t>
  </si>
  <si>
    <t>Rehab Balance, Remaining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</si>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</sst>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mm/dd/yyyy"/>
    <numFmt numFmtId="167" formatCode="[$-409]mmmm\ d\,\ yyyy;@"/>
  </numFmts>
  <fonts count="16">
    <font>
      <sz val="11"/>
      <color theme="1"/>
      <name val="Nunito Sans"/>
      <family val="2"/>
      <scheme val="minor"/>
    </font>
    <font>
      <sz val="11"/>
      <color theme="1"/>
      <name val="Nunito Sans"/>
      <family val="2"/>
      <scheme val="minor"/>
    </font>
    <font>
      <sz val="11"/>
      <color theme="1"/>
      <name val="Nunito Sans"/>
    </font>
    <font>
      <sz val="10"/>
      <color theme="1"/>
      <name val="Nunito Sans"/>
    </font>
    <font>
      <b/>
      <sz val="11"/>
      <color theme="1"/>
      <name val="Nunito Sans"/>
    </font>
    <font>
      <sz val="11"/>
      <color rgb="FF000000"/>
      <name val="Satoshi "/>
    </font>
    <font>
      <sz val="11"/>
      <color rgb="FF0070C0"/>
      <name val="Nunito Sans"/>
    </font>
    <font>
      <sz val="11"/>
      <color rgb="FF0070C0"/>
      <name val="Nunito Sans"/>
      <family val="2"/>
    </font>
    <font>
      <sz val="11"/>
      <name val="Nunito Sans"/>
    </font>
    <font>
      <b/>
      <sz val="11.5"/>
      <color rgb="FFFFFFFF"/>
      <name val="Satoshi"/>
      <family val="3"/>
    </font>
    <font>
      <sz val="11.5"/>
      <color rgb="FFFFFFFF"/>
      <name val="Satoshi"/>
      <family val="3"/>
    </font>
    <font>
      <sz val="1"/>
      <color theme="1"/>
      <name val="Nunito Sans"/>
    </font>
    <font>
      <b/>
      <sz val="14"/>
      <color rgb="FFFFFFFF"/>
      <name val="Satoshi"/>
      <family val="3"/>
    </font>
    <font>
      <i/>
      <sz val="10"/>
      <color theme="1"/>
      <name val="Nunito Sans"/>
    </font>
    <font>
      <sz val="8"/>
      <name val="Nunito Sans"/>
      <family val="2"/>
      <scheme val="minor"/>
    </font>
    <font>
      <b/>
      <sz val="11"/>
      <color rgb="FFFFFFFF"/>
      <name val="Nunito Sans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840B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/>
    </xf>
    <xf numFmtId="0" fontId="0" fillId="3" borderId="0" xfId="0" applyFill="1"/>
    <xf numFmtId="0" fontId="2" fillId="3" borderId="0" xfId="0" applyFont="1" applyFill="1"/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4" fontId="2" fillId="3" borderId="0" xfId="0" applyNumberFormat="1" applyFont="1" applyFill="1"/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44" fontId="3" fillId="3" borderId="0" xfId="1" applyFont="1" applyFill="1" applyBorder="1" applyAlignment="1">
      <alignment vertical="center" wrapText="1"/>
    </xf>
    <xf numFmtId="0" fontId="4" fillId="3" borderId="0" xfId="0" applyFont="1" applyFill="1"/>
    <xf numFmtId="165" fontId="4" fillId="3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44" fontId="6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atoshi 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rgb="FFFFFFFF"/>
        <name val="Satoshi"/>
        <family val="3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4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unito San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atoshi 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Nuni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.5"/>
        <color rgb="FFFFFFFF"/>
        <name val="Satoshi"/>
        <family val="3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FDDF2"/>
      <color rgb="FF4840B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66675</xdr:rowOff>
    </xdr:from>
    <xdr:to>
      <xdr:col>4</xdr:col>
      <xdr:colOff>300419</xdr:colOff>
      <xdr:row>3</xdr:row>
      <xdr:rowOff>58279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F2242-E75C-4636-A122-93CFEF50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66675"/>
          <a:ext cx="3862769" cy="705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967117</xdr:colOff>
      <xdr:row>0</xdr:row>
      <xdr:rowOff>67236</xdr:rowOff>
    </xdr:from>
    <xdr:to>
      <xdr:col>4</xdr:col>
      <xdr:colOff>816911</xdr:colOff>
      <xdr:row>3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EB252-C605-4922-88C5-52FFEA74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17" y="67236"/>
          <a:ext cx="4049077" cy="76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3D1A73-CF5F-41FF-95E3-8A9CF691CAE9}" name="Table1" displayName="Table1" ref="A14:AI20" totalsRowCount="1" headerRowDxfId="141" dataDxfId="140" tableBorderDxfId="139">
  <tableColumns count="35">
    <tableColumn id="1" xr3:uid="{B7E06440-64C4-4596-90AA-A022E146D9C1}" name="Loan Number" totalsRowLabel="TOTAL" dataDxfId="138" totalsRowDxfId="137"/>
    <tableColumn id="2" xr3:uid="{6179C97B-5EAF-4985-9207-CAD18D30B203}" name="Servicer Number" dataDxfId="136" totalsRowDxfId="135"/>
    <tableColumn id="28" xr3:uid="{456930B4-4AEB-46EE-AF0F-10C20427A466}" name="Loan Servicer" dataDxfId="134" totalsRowDxfId="133"/>
    <tableColumn id="29" xr3:uid="{718A8624-793A-46CD-B132-99355CAC8B8C}" name="Loan Status" dataDxfId="132" totalsRowDxfId="131"/>
    <tableColumn id="3" xr3:uid="{0078ADA8-8C41-4DA4-AB6E-D03B54728422}" name="Borrower Name" dataDxfId="130" totalsRowDxfId="129"/>
    <tableColumn id="4" xr3:uid="{B3677B7D-DDF7-4744-9E35-2B6055FFE449}" name="Subject Address" dataDxfId="128" totalsRowDxfId="127"/>
    <tableColumn id="5" xr3:uid="{00AA779F-56BF-4088-A4EB-9FFD8FD84738}" name="Subject City" dataDxfId="126" totalsRowDxfId="125"/>
    <tableColumn id="6" xr3:uid="{C24069A2-4ABB-4695-98FD-B6036E9548D0}" name="Subject State" dataDxfId="124" totalsRowDxfId="123"/>
    <tableColumn id="7" xr3:uid="{E0CF45C9-6CF8-40EF-ADB8-DB124F3D9ED6}" name="Subject Zip Code" dataDxfId="122" totalsRowDxfId="121"/>
    <tableColumn id="8" xr3:uid="{A2AE2062-D5BF-452D-89F1-974FE1778231}" name="Borrower Interest Rate" dataDxfId="120" totalsRowDxfId="119"/>
    <tableColumn id="25" xr3:uid="{0B3DC22E-D3E4-4EAA-9AC4-88DFC74D97DF}" name="Default Interest Rate" dataDxfId="118" totalsRowDxfId="117"/>
    <tableColumn id="9" xr3:uid="{A40980E9-99CC-4267-A9C7-8B06BA0A1B78}" name="3rd Party Interest Rate" dataDxfId="116" totalsRowDxfId="115"/>
    <tableColumn id="10" xr3:uid="{8AC38D6A-0164-4A4E-9B74-C51848401147}" name=" Yield Spread" dataDxfId="114" totalsRowDxfId="113"/>
    <tableColumn id="11" xr3:uid="{0F57ADDC-7EEC-4C52-A8D2-6A852D55BB50}" name="Total Loan Amount" totalsRowFunction="sum" dataDxfId="112" totalsRowDxfId="111"/>
    <tableColumn id="34" xr3:uid="{D48051F2-4A65-46C0-8083-F56352BEE7C9}" name="Rehab Balance, Initial" dataDxfId="110" totalsRowDxfId="109" dataCellStyle="Currency" totalsRowCellStyle="Currency"/>
    <tableColumn id="33" xr3:uid="{087DD516-2884-45D8-92DA-5BD6F9822F46}" name="Rehab Balance, Outstanding" dataDxfId="108" totalsRowDxfId="107" dataCellStyle="Currency" totalsRowCellStyle="Currency"/>
    <tableColumn id="36" xr3:uid="{6CC5FD49-F8B8-4F63-83C3-BBE60DEED270}" name="Interest Charged On Rehab Balance" dataDxfId="106" totalsRowDxfId="105"/>
    <tableColumn id="12" xr3:uid="{B286C5CF-5D47-4056-BA71-3A267D7BB51C}" name="UPB sold to 3rd Party" totalsRowFunction="sum" dataDxfId="104" totalsRowDxfId="103"/>
    <tableColumn id="13" xr3:uid="{6891ADA9-0DF0-44E6-9A86-A78260B88B4D}" name="Total UPB Outstanding" totalsRowFunction="sum" dataDxfId="102" totalsRowDxfId="101">
      <calculatedColumnFormula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calculatedColumnFormula>
    </tableColumn>
    <tableColumn id="14" xr3:uid="{700AE5A7-E5CD-460C-9864-642280A22C97}" name="Loan Closed Date" dataDxfId="100" totalsRowDxfId="99"/>
    <tableColumn id="15" xr3:uid="{4774B9A0-416E-4E6E-83D7-0DE188B95764}" name="Loan Start Date" dataDxfId="98" totalsRowDxfId="97"/>
    <tableColumn id="16" xr3:uid="{85068CA9-0A3C-4B25-997D-7A7F21354700}" name="Original Maturity Date" dataDxfId="96" totalsRowDxfId="95"/>
    <tableColumn id="17" xr3:uid="{DA134097-2CA2-48B9-9EF1-5BFC982EAA58}" name="Current Maturity Date" dataDxfId="94" totalsRowDxfId="93"/>
    <tableColumn id="32" xr3:uid="{18410BBA-8C87-427B-87F2-2C83A8FBECF0}" name="Interest Accrual Stop Date" dataDxfId="92" totalsRowDxfId="91"/>
    <tableColumn id="35" xr3:uid="{BEB0FA8D-2027-4EE4-B816-D0F09CAD9D40}" name="Interest Accrual Restart Date" dataDxfId="90" totalsRowDxfId="89"/>
    <tableColumn id="18" xr3:uid="{BE8DEBC3-2B73-423A-9853-0084AEE72DE0}" name="3rd Party Sale Date" dataDxfId="88" totalsRowDxfId="87"/>
    <tableColumn id="19" xr3:uid="{20EA32A4-0782-4658-9FD3-5198F8D5C902}" name="3rd Party Buy-Back UPB" dataDxfId="86" totalsRowDxfId="85"/>
    <tableColumn id="20" xr3:uid="{27070868-1B18-4CF0-A92C-7A7398D76D7C}" name="3rd Party Buy-Back Date" dataDxfId="84" totalsRowDxfId="83"/>
    <tableColumn id="31" xr3:uid="{5EC6EE45-534D-456F-ABA6-156A6E66F736}" name="Sale Date with the 3rd Party" dataDxfId="82" totalsRowDxfId="81"/>
    <tableColumn id="21" xr3:uid="{4E514610-1D26-456F-B8C3-E6A2283EBEBF}" name="Loan A Piece Paidoff/Sold UPB" dataDxfId="80" totalsRowDxfId="79"/>
    <tableColumn id="22" xr3:uid="{8405F9A0-6A24-4240-B002-AC6D87F6F139}" name="Loan A Piece Sold Date" dataDxfId="78" totalsRowDxfId="77"/>
    <tableColumn id="23" xr3:uid="{2E89FBBC-560D-4292-824E-3DBAA1459D50}" name="Loan B Piece Paidoff/Sold UPB" dataDxfId="76" totalsRowDxfId="75"/>
    <tableColumn id="24" xr3:uid="{15E860F4-4E76-4850-B862-C9906FE5FD8F}" name="Loan B Piece Sold Date" dataDxfId="74" totalsRowDxfId="73"/>
    <tableColumn id="26" xr3:uid="{4CEB3F9F-EA39-4FB3-82E8-48B8ADE6D1EF}" name="Origination Fees - Owed to Entity" totalsRowFunction="sum" dataDxfId="72" totalsRowDxfId="71"/>
    <tableColumn id="27" xr3:uid="{610A16F7-8D11-4504-8CC9-20020C69DE78}" name="Extension Fees - Owed to Entity" totalsRowFunction="sum" dataDxfId="70" totalsRowDxfId="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CB57A8-4665-4E8B-9D92-45523D6DE5FC}" name="Table13" displayName="Table13" ref="A14:AG24" totalsRowCount="1" headerRowDxfId="68" dataDxfId="67" tableBorderDxfId="66">
  <tableColumns count="33">
    <tableColumn id="1" xr3:uid="{D94C4BE6-7712-4E70-A842-82098F9079B8}" name="Loan Number" totalsRowLabel="TOTAL" dataDxfId="65" totalsRowDxfId="32"/>
    <tableColumn id="2" xr3:uid="{BED367B0-12E6-4887-AE50-F3A78C0DAF05}" name="Servicer Number" dataDxfId="64" totalsRowDxfId="31"/>
    <tableColumn id="28" xr3:uid="{701299CA-2341-48FB-B8F2-19BB3204049C}" name="Loan Servicer" dataDxfId="63" totalsRowDxfId="30"/>
    <tableColumn id="29" xr3:uid="{C53273AA-2194-4A8D-955E-4ACEB139081D}" name="Loan Status" dataDxfId="62" totalsRowDxfId="29"/>
    <tableColumn id="3" xr3:uid="{9920CC2F-1474-49CD-A1F1-2D5C652B8C40}" name="Borrower Name" dataDxfId="61" totalsRowDxfId="28"/>
    <tableColumn id="4" xr3:uid="{01A8950A-FB21-4247-A1DE-553E0FDB0D9F}" name="Subject Address" dataDxfId="60" totalsRowDxfId="27"/>
    <tableColumn id="5" xr3:uid="{A28A5DC7-D850-4954-B37A-D17A6465505A}" name="Subject City" dataDxfId="59" totalsRowDxfId="26"/>
    <tableColumn id="6" xr3:uid="{9BA10B61-7F8D-4780-9C38-4C423B9B103B}" name="Subject State" dataDxfId="58" totalsRowDxfId="25"/>
    <tableColumn id="7" xr3:uid="{BCB8C0A7-DB3C-4BA5-AEED-ECC4EB17A726}" name="Subject Zip Code" dataDxfId="57" totalsRowDxfId="24"/>
    <tableColumn id="8" xr3:uid="{BBF20F1F-6229-470E-A6D1-D79342E66E1C}" name="Borrower Interest Rate" dataDxfId="56" totalsRowDxfId="23"/>
    <tableColumn id="25" xr3:uid="{C29F2A32-E883-423B-99FB-BCD4B7949264}" name="Default Interest Rate" dataDxfId="55" totalsRowDxfId="22"/>
    <tableColumn id="9" xr3:uid="{3D71F021-E4BC-4BC1-9E70-49DC2CDF0098}" name="3rd Party Interest Rate" dataDxfId="54" totalsRowDxfId="21"/>
    <tableColumn id="10" xr3:uid="{647F6BDE-D8E8-43EE-9B19-B5F3A208A45E}" name=" Yield Spread" dataDxfId="53" totalsRowDxfId="20">
      <calculatedColumnFormula>IF(L15=0,0,J15-L15)</calculatedColumnFormula>
    </tableColumn>
    <tableColumn id="11" xr3:uid="{26AA8EE5-DDC9-4CCB-A0B8-C66B5D521076}" name="Total Loan Amount" totalsRowFunction="sum" dataDxfId="52" totalsRowDxfId="19"/>
    <tableColumn id="34" xr3:uid="{A1308D0B-391E-4540-85DD-E8153AB56D6E}" name="Rehab Balance, Initial" dataDxfId="51" totalsRowDxfId="18" dataCellStyle="Currency"/>
    <tableColumn id="33" xr3:uid="{8B1C31C1-0904-488B-85F4-ECC256367D5C}" name="Rehab Balance, Remaining" dataDxfId="50" totalsRowDxfId="17" dataCellStyle="Currency"/>
    <tableColumn id="36" xr3:uid="{C7CC8EB6-C443-45B1-9BA3-19A23B132E3F}" name="Interest Charged On Rehab Balance" dataDxfId="49" totalsRowDxfId="16"/>
    <tableColumn id="12" xr3:uid="{E2D72B75-A647-41FB-851E-67FBDFA91B49}" name="UPB sold to 3rd Party" totalsRowFunction="sum" dataDxfId="48" totalsRowDxfId="15"/>
    <tableColumn id="13" xr3:uid="{3C892BE8-4C95-4D7F-A437-B454A2ABB543}" name="Total UPB Outstanding" totalsRowFunction="sum" dataDxfId="47" totalsRowDxfId="14">
      <calculatedColumnFormula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calculatedColumnFormula>
    </tableColumn>
    <tableColumn id="14" xr3:uid="{BDA52C52-C86E-4ED3-B67C-BB3AD8808AEE}" name="Loan Closed Date" dataDxfId="46" totalsRowDxfId="13"/>
    <tableColumn id="15" xr3:uid="{33D4C0A3-0137-4910-855A-2355BA2B2A78}" name="Loan Start Date" dataDxfId="45" totalsRowDxfId="12"/>
    <tableColumn id="16" xr3:uid="{A148C8DC-7A6E-47B8-AD4C-E48906CD5E16}" name="Original Maturity Date" dataDxfId="44" totalsRowDxfId="11"/>
    <tableColumn id="17" xr3:uid="{8A530441-4E13-4A1F-BB8F-2EB44123F8C5}" name="Current Maturity Date" dataDxfId="43" totalsRowDxfId="10"/>
    <tableColumn id="32" xr3:uid="{4E119F57-4158-4740-BEEF-9C37D9531382}" name="Interest Accrual Stop Date" dataDxfId="42" totalsRowDxfId="9"/>
    <tableColumn id="35" xr3:uid="{DB771E70-0779-4A9E-87DA-71EBA90680DA}" name="Interest Accrual Restart Date" dataDxfId="41" totalsRowDxfId="8"/>
    <tableColumn id="18" xr3:uid="{6874126D-969C-4AC6-8CE5-A4F0D61B7D61}" name="3rd Party Sale Date" dataDxfId="40" totalsRowDxfId="7"/>
    <tableColumn id="19" xr3:uid="{5D10D715-5911-46A0-A18D-F7DB240A2DAB}" name="3rd Party Buy-Back UPB" dataDxfId="39" totalsRowDxfId="6"/>
    <tableColumn id="20" xr3:uid="{5C6ABB92-739E-41D1-B46E-371018DE8F0E}" name="3rd Party Buy-Back Date" dataDxfId="38" totalsRowDxfId="5"/>
    <tableColumn id="31" xr3:uid="{35FBCB5E-238F-4FAE-8168-1D7BFC99C9C6}" name="Sale Date with the 3rd Party" dataDxfId="37" totalsRowDxfId="4"/>
    <tableColumn id="21" xr3:uid="{7C948443-1F55-4174-893A-CB4432E5AA06}" name="Loan A Piece Paidoff/Sold UPB" dataDxfId="36" totalsRowDxfId="3"/>
    <tableColumn id="22" xr3:uid="{A129D8C3-5DDA-4047-AAEA-A5FC2D197B51}" name="Loan A Piece Sold Date" dataDxfId="35" totalsRowDxfId="2"/>
    <tableColumn id="23" xr3:uid="{F59983B2-2527-4E8A-BE5F-40E5862F17F7}" name="Loan B Piece Paidoff/Sold UPB" dataDxfId="34" totalsRowDxfId="1"/>
    <tableColumn id="24" xr3:uid="{BBA6F24D-0D75-403B-B24C-14EBCFED7519}" name="Loan B Piece Sold Date" dataDxfId="3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ivest Theme">
  <a:themeElements>
    <a:clrScheme name="Verivest New">
      <a:dk1>
        <a:srgbClr val="262B3E"/>
      </a:dk1>
      <a:lt1>
        <a:srgbClr val="BDB6CD"/>
      </a:lt1>
      <a:dk2>
        <a:srgbClr val="5A53C2"/>
      </a:dk2>
      <a:lt2>
        <a:srgbClr val="A8AAB2"/>
      </a:lt2>
      <a:accent1>
        <a:srgbClr val="4840BB"/>
      </a:accent1>
      <a:accent2>
        <a:srgbClr val="230B59"/>
      </a:accent2>
      <a:accent3>
        <a:srgbClr val="262B3E"/>
      </a:accent3>
      <a:accent4>
        <a:srgbClr val="7F79CF"/>
      </a:accent4>
      <a:accent5>
        <a:srgbClr val="65548B"/>
      </a:accent5>
      <a:accent6>
        <a:srgbClr val="676B78"/>
      </a:accent6>
      <a:hlink>
        <a:srgbClr val="0000FF"/>
      </a:hlink>
      <a:folHlink>
        <a:srgbClr val="800080"/>
      </a:folHlink>
    </a:clrScheme>
    <a:fontScheme name="Custom 1">
      <a:majorFont>
        <a:latin typeface="Satoshi Black"/>
        <a:ea typeface=""/>
        <a:cs typeface=""/>
      </a:majorFont>
      <a:minorFont>
        <a:latin typeface="Nuni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erivest Theme" id="{618D94E1-AC44-455B-ABF8-FC236F4743D2}" vid="{90ACB706-3953-4F49-B3F5-1E785B261A2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C788-ED9E-48D5-96E6-4EDEB1A07957}">
  <dimension ref="A1:AK33"/>
  <sheetViews>
    <sheetView zoomScale="85" zoomScaleNormal="85" workbookViewId="0">
      <pane xSplit="5" ySplit="14" topLeftCell="X15" activePane="bottomRight" state="frozen"/>
      <selection pane="topRight" activeCell="D1" sqref="D1"/>
      <selection pane="bottomLeft" activeCell="A14" sqref="A14"/>
      <selection pane="bottomRight" activeCell="B11" sqref="B11:E11"/>
    </sheetView>
  </sheetViews>
  <sheetFormatPr defaultColWidth="8.875" defaultRowHeight="14.25"/>
  <cols>
    <col min="1" max="1" width="15.5" style="19" customWidth="1"/>
    <col min="2" max="2" width="11.875" style="19" bestFit="1" customWidth="1"/>
    <col min="3" max="3" width="17.375" style="19" customWidth="1"/>
    <col min="4" max="4" width="9" style="19" customWidth="1"/>
    <col min="5" max="5" width="23.75" style="19" customWidth="1"/>
    <col min="6" max="6" width="21.875" style="19" customWidth="1"/>
    <col min="7" max="7" width="14.875" style="19" bestFit="1" customWidth="1"/>
    <col min="8" max="8" width="9.5" style="19" customWidth="1"/>
    <col min="9" max="9" width="14.25" style="19" bestFit="1" customWidth="1"/>
    <col min="10" max="11" width="11.75" style="22" customWidth="1"/>
    <col min="12" max="13" width="11.75" style="19" customWidth="1"/>
    <col min="14" max="20" width="13.75" style="19" customWidth="1"/>
    <col min="21" max="21" width="12.375" style="19" customWidth="1"/>
    <col min="22" max="25" width="12.75" style="19" customWidth="1"/>
    <col min="26" max="26" width="12.75" style="19" bestFit="1" customWidth="1"/>
    <col min="27" max="27" width="14.125" style="19" customWidth="1"/>
    <col min="28" max="29" width="14.25" style="19" customWidth="1"/>
    <col min="30" max="30" width="14.5" style="19" customWidth="1"/>
    <col min="31" max="31" width="11.75" style="19" customWidth="1"/>
    <col min="32" max="32" width="14.5" style="19" customWidth="1"/>
    <col min="33" max="35" width="11.75" style="19" customWidth="1"/>
    <col min="36" max="37" width="8.875" style="18"/>
    <col min="38" max="16384" width="8.875" style="19"/>
  </cols>
  <sheetData>
    <row r="1" spans="1:37" s="18" customFormat="1">
      <c r="E1" s="19"/>
      <c r="G1" s="19"/>
      <c r="I1" s="19"/>
    </row>
    <row r="2" spans="1:37" s="18" customFormat="1">
      <c r="E2" s="19"/>
      <c r="G2" s="19"/>
      <c r="I2" s="19"/>
    </row>
    <row r="3" spans="1:37" s="18" customFormat="1">
      <c r="E3" s="19"/>
      <c r="G3" s="19"/>
      <c r="I3" s="19"/>
    </row>
    <row r="4" spans="1:37" s="18" customFormat="1">
      <c r="A4" s="20"/>
      <c r="B4" s="20"/>
      <c r="E4" s="19"/>
      <c r="G4" s="19"/>
      <c r="I4" s="19"/>
    </row>
    <row r="5" spans="1:37" s="18" customFormat="1" ht="18.75" customHeight="1">
      <c r="A5" s="38" t="s">
        <v>30</v>
      </c>
      <c r="B5" s="38"/>
      <c r="C5" s="38"/>
      <c r="D5" s="38"/>
      <c r="E5" s="38"/>
    </row>
    <row r="6" spans="1:37" s="18" customFormat="1" ht="18.75" customHeight="1">
      <c r="A6" s="41" t="s">
        <v>45</v>
      </c>
      <c r="B6" s="41"/>
      <c r="C6" s="41"/>
      <c r="D6" s="41"/>
      <c r="E6" s="41"/>
      <c r="F6" s="21"/>
      <c r="G6" s="21"/>
      <c r="H6" s="21"/>
      <c r="I6" s="21"/>
      <c r="J6" s="21"/>
      <c r="K6" s="21"/>
      <c r="L6" s="21"/>
    </row>
    <row r="7" spans="1:37" s="18" customFormat="1">
      <c r="A7" s="41"/>
      <c r="B7" s="41"/>
      <c r="C7" s="41"/>
      <c r="D7" s="41"/>
      <c r="E7" s="41"/>
      <c r="F7" s="21"/>
      <c r="G7" s="21"/>
      <c r="H7" s="21"/>
      <c r="I7" s="21"/>
      <c r="J7" s="21"/>
      <c r="K7" s="21"/>
      <c r="L7" s="21"/>
    </row>
    <row r="8" spans="1:37">
      <c r="AJ8" s="19"/>
      <c r="AK8" s="19"/>
    </row>
    <row r="9" spans="1:37" ht="20.100000000000001" customHeight="1" thickBot="1">
      <c r="A9" s="23" t="s">
        <v>28</v>
      </c>
      <c r="B9" s="39"/>
      <c r="C9" s="39"/>
      <c r="D9" s="39"/>
      <c r="E9" s="39"/>
      <c r="J9" s="19"/>
      <c r="K9" s="19"/>
      <c r="AJ9" s="19"/>
      <c r="AK9" s="19"/>
    </row>
    <row r="10" spans="1:37" ht="5.0999999999999996" customHeight="1">
      <c r="A10" s="23"/>
      <c r="B10" s="24"/>
      <c r="E10" s="24"/>
      <c r="F10" s="24"/>
      <c r="G10" s="24"/>
      <c r="H10" s="25"/>
      <c r="J10" s="19"/>
      <c r="K10" s="19"/>
      <c r="AJ10" s="19"/>
      <c r="AK10" s="19"/>
    </row>
    <row r="11" spans="1:37" ht="20.100000000000001" customHeight="1" thickBot="1">
      <c r="A11" s="23" t="s">
        <v>29</v>
      </c>
      <c r="B11" s="40"/>
      <c r="C11" s="40"/>
      <c r="D11" s="40"/>
      <c r="E11" s="40"/>
      <c r="J11" s="19"/>
      <c r="K11" s="19"/>
      <c r="AJ11" s="19"/>
      <c r="AK11" s="19"/>
    </row>
    <row r="12" spans="1:37" ht="5.0999999999999996" customHeight="1">
      <c r="A12" s="23"/>
      <c r="B12" s="24"/>
      <c r="E12" s="24"/>
      <c r="F12" s="24"/>
      <c r="G12" s="24"/>
      <c r="H12" s="25"/>
      <c r="J12" s="19"/>
      <c r="K12" s="19"/>
      <c r="AJ12" s="19"/>
      <c r="AK12" s="19"/>
    </row>
    <row r="13" spans="1:37" ht="5.0999999999999996" customHeight="1">
      <c r="A13" s="23"/>
      <c r="B13" s="24"/>
      <c r="E13" s="24"/>
      <c r="F13" s="24"/>
      <c r="G13" s="24"/>
      <c r="H13" s="25"/>
      <c r="J13" s="19"/>
      <c r="K13" s="19"/>
      <c r="AJ13" s="19"/>
      <c r="AK13" s="19"/>
    </row>
    <row r="14" spans="1:37" s="16" customFormat="1" ht="60">
      <c r="A14" s="13" t="s">
        <v>14</v>
      </c>
      <c r="B14" s="13" t="s">
        <v>15</v>
      </c>
      <c r="C14" s="15" t="s">
        <v>26</v>
      </c>
      <c r="D14" s="13" t="s">
        <v>5</v>
      </c>
      <c r="E14" s="28" t="s">
        <v>0</v>
      </c>
      <c r="F14" s="13" t="s">
        <v>16</v>
      </c>
      <c r="G14" s="13" t="s">
        <v>18</v>
      </c>
      <c r="H14" s="13" t="s">
        <v>17</v>
      </c>
      <c r="I14" s="13" t="s">
        <v>19</v>
      </c>
      <c r="J14" s="14" t="s">
        <v>1</v>
      </c>
      <c r="K14" s="14" t="s">
        <v>48</v>
      </c>
      <c r="L14" s="14" t="s">
        <v>13</v>
      </c>
      <c r="M14" s="14" t="s">
        <v>11</v>
      </c>
      <c r="N14" s="15" t="s">
        <v>2</v>
      </c>
      <c r="O14" s="15" t="s">
        <v>40</v>
      </c>
      <c r="P14" s="15" t="s">
        <v>41</v>
      </c>
      <c r="Q14" s="15" t="s">
        <v>44</v>
      </c>
      <c r="R14" s="15" t="s">
        <v>12</v>
      </c>
      <c r="S14" s="15" t="s">
        <v>25</v>
      </c>
      <c r="T14" s="13" t="s">
        <v>23</v>
      </c>
      <c r="U14" s="13" t="s">
        <v>3</v>
      </c>
      <c r="V14" s="13" t="s">
        <v>4</v>
      </c>
      <c r="W14" s="13" t="s">
        <v>20</v>
      </c>
      <c r="X14" s="13" t="s">
        <v>39</v>
      </c>
      <c r="Y14" s="13" t="s">
        <v>42</v>
      </c>
      <c r="Z14" s="28" t="s">
        <v>24</v>
      </c>
      <c r="AA14" s="13" t="s">
        <v>34</v>
      </c>
      <c r="AB14" s="13" t="s">
        <v>35</v>
      </c>
      <c r="AC14" s="13" t="s">
        <v>36</v>
      </c>
      <c r="AD14" s="13" t="s">
        <v>32</v>
      </c>
      <c r="AE14" s="13" t="s">
        <v>21</v>
      </c>
      <c r="AF14" s="13" t="s">
        <v>33</v>
      </c>
      <c r="AG14" s="13" t="s">
        <v>22</v>
      </c>
      <c r="AH14" s="15" t="s">
        <v>46</v>
      </c>
      <c r="AI14" s="15" t="s">
        <v>47</v>
      </c>
    </row>
    <row r="15" spans="1:37" s="10" customFormat="1">
      <c r="A15" s="5">
        <v>123</v>
      </c>
      <c r="B15" s="5">
        <v>123456789</v>
      </c>
      <c r="C15" s="17" t="s">
        <v>31</v>
      </c>
      <c r="D15" s="5" t="s">
        <v>6</v>
      </c>
      <c r="E15" s="6" t="s">
        <v>8</v>
      </c>
      <c r="F15" s="6" t="s">
        <v>7</v>
      </c>
      <c r="G15" s="5" t="s">
        <v>9</v>
      </c>
      <c r="H15" s="5" t="s">
        <v>10</v>
      </c>
      <c r="I15" s="5">
        <v>69343</v>
      </c>
      <c r="J15" s="7">
        <v>0.1</v>
      </c>
      <c r="K15" s="7">
        <v>0.15</v>
      </c>
      <c r="L15" s="7">
        <v>9.5000000000000001E-2</v>
      </c>
      <c r="M15" s="11">
        <f>IF(L15=0,0,J15-L15)</f>
        <v>5.0000000000000044E-3</v>
      </c>
      <c r="N15" s="8">
        <v>150000</v>
      </c>
      <c r="O15" s="34"/>
      <c r="P15" s="34">
        <v>10000</v>
      </c>
      <c r="Q15" s="17" t="s">
        <v>43</v>
      </c>
      <c r="R15" s="8">
        <v>100000</v>
      </c>
      <c r="S15" s="12">
        <f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f>
        <v>40000</v>
      </c>
      <c r="T15" s="9">
        <v>44947</v>
      </c>
      <c r="U15" s="9">
        <v>44957</v>
      </c>
      <c r="V15" s="9">
        <v>45077</v>
      </c>
      <c r="W15" s="9">
        <v>45077</v>
      </c>
      <c r="X15" s="9"/>
      <c r="Y15" s="9"/>
      <c r="Z15" s="9">
        <v>44985</v>
      </c>
      <c r="AA15" s="8"/>
      <c r="AB15" s="9"/>
      <c r="AC15" s="9"/>
      <c r="AD15" s="8"/>
      <c r="AE15" s="9"/>
      <c r="AF15" s="8"/>
      <c r="AG15" s="9"/>
      <c r="AH15" s="8"/>
      <c r="AI15" s="8"/>
    </row>
    <row r="16" spans="1:37" s="10" customFormat="1">
      <c r="A16" s="5"/>
      <c r="B16" s="5"/>
      <c r="C16" s="17"/>
      <c r="D16" s="5"/>
      <c r="E16" s="6"/>
      <c r="F16" s="6"/>
      <c r="G16" s="5"/>
      <c r="H16" s="5"/>
      <c r="I16" s="5"/>
      <c r="J16" s="7"/>
      <c r="K16" s="7"/>
      <c r="L16" s="7"/>
      <c r="M16" s="11">
        <f t="shared" ref="M16:M18" si="0">IF(L16=0,0,J16-L16)</f>
        <v>0</v>
      </c>
      <c r="N16" s="8"/>
      <c r="O16" s="34"/>
      <c r="P16" s="34"/>
      <c r="Q16" s="8"/>
      <c r="R16" s="8"/>
      <c r="S16" s="12">
        <f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f>
        <v>0</v>
      </c>
      <c r="T16" s="9"/>
      <c r="U16" s="9"/>
      <c r="V16" s="9"/>
      <c r="W16" s="9"/>
      <c r="X16" s="9"/>
      <c r="Y16" s="9"/>
      <c r="Z16" s="9"/>
      <c r="AA16" s="8"/>
      <c r="AB16" s="9"/>
      <c r="AC16" s="9"/>
      <c r="AD16" s="8"/>
      <c r="AE16" s="9"/>
      <c r="AF16" s="8"/>
      <c r="AG16" s="9"/>
      <c r="AH16" s="8"/>
      <c r="AI16" s="8"/>
    </row>
    <row r="17" spans="1:35" s="10" customFormat="1">
      <c r="A17" s="5"/>
      <c r="B17" s="5"/>
      <c r="C17" s="17"/>
      <c r="D17" s="5"/>
      <c r="E17" s="6"/>
      <c r="F17" s="6"/>
      <c r="G17" s="5"/>
      <c r="H17" s="5"/>
      <c r="I17" s="5"/>
      <c r="J17" s="7"/>
      <c r="K17" s="7"/>
      <c r="L17" s="7"/>
      <c r="M17" s="11">
        <f t="shared" si="0"/>
        <v>0</v>
      </c>
      <c r="N17" s="8"/>
      <c r="O17" s="34"/>
      <c r="P17" s="34"/>
      <c r="Q17" s="8"/>
      <c r="R17" s="8"/>
      <c r="S17" s="12">
        <f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f>
        <v>0</v>
      </c>
      <c r="T17" s="9"/>
      <c r="U17" s="9"/>
      <c r="V17" s="9"/>
      <c r="W17" s="9"/>
      <c r="X17" s="9"/>
      <c r="Y17" s="9"/>
      <c r="Z17" s="9"/>
      <c r="AA17" s="8"/>
      <c r="AB17" s="9"/>
      <c r="AC17" s="9"/>
      <c r="AD17" s="8"/>
      <c r="AE17" s="9"/>
      <c r="AF17" s="8"/>
      <c r="AG17" s="9"/>
      <c r="AH17" s="8"/>
      <c r="AI17" s="8"/>
    </row>
    <row r="18" spans="1:35" s="10" customFormat="1">
      <c r="A18" s="5"/>
      <c r="B18" s="5"/>
      <c r="C18" s="8"/>
      <c r="D18" s="5"/>
      <c r="E18" s="6"/>
      <c r="F18" s="6"/>
      <c r="G18" s="5"/>
      <c r="H18" s="5"/>
      <c r="I18" s="5"/>
      <c r="J18" s="7"/>
      <c r="K18" s="7"/>
      <c r="L18" s="7"/>
      <c r="M18" s="11">
        <f t="shared" si="0"/>
        <v>0</v>
      </c>
      <c r="N18" s="8"/>
      <c r="O18" s="34"/>
      <c r="P18" s="34"/>
      <c r="Q18" s="8"/>
      <c r="R18" s="8"/>
      <c r="S18" s="12">
        <f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f>
        <v>0</v>
      </c>
      <c r="T18" s="9"/>
      <c r="U18" s="9"/>
      <c r="V18" s="9"/>
      <c r="W18" s="9"/>
      <c r="X18" s="9"/>
      <c r="Y18" s="9"/>
      <c r="Z18" s="9"/>
      <c r="AA18" s="8"/>
      <c r="AB18" s="9"/>
      <c r="AC18" s="9"/>
      <c r="AD18" s="8"/>
      <c r="AE18" s="9"/>
      <c r="AF18" s="8"/>
      <c r="AG18" s="9"/>
      <c r="AH18" s="8"/>
      <c r="AI18" s="8"/>
    </row>
    <row r="19" spans="1:35" s="10" customFormat="1">
      <c r="A19" s="5"/>
      <c r="B19" s="5"/>
      <c r="C19" s="8"/>
      <c r="D19" s="5"/>
      <c r="E19" s="6"/>
      <c r="F19" s="6"/>
      <c r="G19" s="5"/>
      <c r="H19" s="5"/>
      <c r="I19" s="5"/>
      <c r="J19" s="7"/>
      <c r="K19" s="7"/>
      <c r="L19" s="7"/>
      <c r="M19" s="11"/>
      <c r="N19" s="8"/>
      <c r="O19" s="34"/>
      <c r="P19" s="34"/>
      <c r="Q19" s="8"/>
      <c r="R19" s="8"/>
      <c r="S19" s="12">
        <f>Table1[[#This Row],[Total Loan Amount]]-Table1[[#This Row],[UPB sold to 3rd Party]]-Table1[[#This Row],[Loan A Piece Paidoff/Sold UPB]]-Table1[[#This Row],[Loan B Piece Paidoff/Sold UPB]]+Table1[[#This Row],[3rd Party Buy-Back UPB]]-IF(Table1[[#This Row],[Interest Charged On Rehab Balance]]="Yes",Table1[[#This Row],[Rehab Balance, Outstanding]],0)</f>
        <v>0</v>
      </c>
      <c r="T19" s="9"/>
      <c r="U19" s="9"/>
      <c r="V19" s="9"/>
      <c r="W19" s="9"/>
      <c r="X19" s="9"/>
      <c r="Y19" s="9"/>
      <c r="Z19" s="9"/>
      <c r="AA19" s="8"/>
      <c r="AB19" s="9"/>
      <c r="AC19" s="9"/>
      <c r="AD19" s="8"/>
      <c r="AE19" s="9"/>
      <c r="AF19" s="8"/>
      <c r="AG19" s="9"/>
      <c r="AH19" s="8"/>
      <c r="AI19" s="8"/>
    </row>
    <row r="20" spans="1:35" s="2" customFormat="1">
      <c r="A20" s="4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>
        <f>SUBTOTAL(109,Table1[Total Loan Amount])</f>
        <v>150000</v>
      </c>
      <c r="O20" s="35"/>
      <c r="P20" s="35"/>
      <c r="Q20" s="3"/>
      <c r="R20" s="3">
        <f>SUBTOTAL(109,Table1[UPB sold to 3rd Party])</f>
        <v>100000</v>
      </c>
      <c r="S20" s="3">
        <f>SUBTOTAL(109,Table1[Total UPB Outstanding])</f>
        <v>40000</v>
      </c>
      <c r="T20" s="1"/>
      <c r="U20" s="1"/>
      <c r="V20" s="1"/>
      <c r="W20" s="1"/>
      <c r="X20" s="1"/>
      <c r="Y20" s="1"/>
      <c r="Z20" s="1"/>
      <c r="AA20" s="3"/>
      <c r="AB20" s="1"/>
      <c r="AC20" s="1"/>
      <c r="AD20" s="3"/>
      <c r="AE20" s="1"/>
      <c r="AF20" s="3"/>
      <c r="AG20" s="1"/>
      <c r="AH20" s="3">
        <f>SUBTOTAL(109,Table1[Origination Fees - Owed to Entity])</f>
        <v>0</v>
      </c>
      <c r="AI20" s="3">
        <f>SUBTOTAL(109,Table1[Extension Fees - Owed to Entity])</f>
        <v>0</v>
      </c>
    </row>
    <row r="22" spans="1:35" ht="15">
      <c r="B22" s="32" t="s">
        <v>37</v>
      </c>
      <c r="C22" s="33" t="s">
        <v>38</v>
      </c>
    </row>
    <row r="23" spans="1:35" ht="15">
      <c r="B23" s="29" t="str" cm="1">
        <f t="array" ref="B23">_xlfn.UNIQUE(_xlfn._xlws.FILTER($C$15:$C$19,$C$15:$C$19&lt;&gt;0))</f>
        <v>Test</v>
      </c>
      <c r="C23" s="31" cm="1">
        <f t="array" ref="C23">IF(ISBLANK($B23),"",(SUMPRODUCT(--((($C$15:$C$19=$B23)*S$15:S$19)))))</f>
        <v>40000</v>
      </c>
    </row>
    <row r="24" spans="1:35" ht="15">
      <c r="B24" s="30"/>
      <c r="C24" s="30"/>
      <c r="R24" s="26"/>
      <c r="S24" s="27" t="str" cm="1">
        <f t="array" ref="S24">IF(ISBLANK($R24),"",(SUMPRODUCT(--((($C$15:$C$19=$R24)*S$15:S$19)))))</f>
        <v/>
      </c>
    </row>
    <row r="25" spans="1:35" ht="15">
      <c r="B25" s="30"/>
      <c r="C25" s="30"/>
      <c r="R25" s="26"/>
      <c r="S25" s="27" t="str" cm="1">
        <f t="array" ref="S25">IF(ISBLANK($R25),"",(SUMPRODUCT(--((($C$15:$C$19=$R25)*S$15:S$19)))))</f>
        <v/>
      </c>
    </row>
    <row r="26" spans="1:35" ht="15">
      <c r="B26" s="30"/>
      <c r="C26" s="30"/>
      <c r="R26" s="26"/>
      <c r="S26" s="27" t="str" cm="1">
        <f t="array" ref="S26">IF(ISBLANK($R26),"",(SUMPRODUCT(--((($C$15:$C$19=$R26)*S$15:S$19)))))</f>
        <v/>
      </c>
    </row>
    <row r="27" spans="1:35" ht="15">
      <c r="B27" s="30"/>
      <c r="C27" s="30"/>
      <c r="R27" s="26"/>
      <c r="S27" s="27" t="str" cm="1">
        <f t="array" ref="S27">IF(ISBLANK($R27),"",(SUMPRODUCT(--((($C$15:$C$19=$R27)*S$15:S$19)))))</f>
        <v/>
      </c>
    </row>
    <row r="28" spans="1:35" ht="15">
      <c r="B28" s="30"/>
      <c r="C28" s="30"/>
      <c r="R28" s="26"/>
      <c r="S28" s="27" t="str" cm="1">
        <f t="array" ref="S28">IF(ISBLANK($R28),"",(SUMPRODUCT(--((($C$15:$C$19=$R28)*S$15:S$19)))))</f>
        <v/>
      </c>
    </row>
    <row r="29" spans="1:35" ht="15">
      <c r="B29" s="30"/>
      <c r="C29" s="30"/>
      <c r="R29" s="26"/>
      <c r="S29" s="27" t="str" cm="1">
        <f t="array" ref="S29">IF(ISBLANK($R29),"",(SUMPRODUCT(--((($C$15:$C$19=$R29)*S$15:S$19)))))</f>
        <v/>
      </c>
    </row>
    <row r="30" spans="1:35" ht="15">
      <c r="B30" s="30"/>
      <c r="C30" s="30"/>
      <c r="R30" s="26"/>
      <c r="S30" s="27" t="str" cm="1">
        <f t="array" ref="S30">IF(ISBLANK($R30),"",(SUMPRODUCT(--((($C$15:$C$19=$R30)*S$15:S$19)))))</f>
        <v/>
      </c>
    </row>
    <row r="31" spans="1:35" ht="15">
      <c r="B31" s="30"/>
      <c r="C31" s="30"/>
      <c r="R31" s="26"/>
      <c r="S31" s="27" t="str" cm="1">
        <f t="array" ref="S31">IF(ISBLANK($R31),"",(SUMPRODUCT(--((($C$15:$C$19=$R31)*S$15:S$19)))))</f>
        <v/>
      </c>
    </row>
    <row r="32" spans="1:35" ht="15">
      <c r="B32" s="30"/>
      <c r="C32" s="30"/>
      <c r="R32" s="26"/>
      <c r="S32" s="27" t="str" cm="1">
        <f t="array" ref="S32">IF(ISBLANK($R32),"",(SUMPRODUCT(--((($C$15:$C$19=$R32)*S$15:S$19)))))</f>
        <v/>
      </c>
    </row>
    <row r="33" spans="2:19" ht="15">
      <c r="B33" s="30"/>
      <c r="C33" s="30"/>
      <c r="R33" s="26"/>
      <c r="S33" s="27" t="str" cm="1">
        <f t="array" ref="S33">IF(ISBLANK($R33),"",(SUMPRODUCT(--((($C$15:$C$19=$R33)*S$15:S$19)))))</f>
        <v/>
      </c>
    </row>
  </sheetData>
  <mergeCells count="4">
    <mergeCell ref="A5:E5"/>
    <mergeCell ref="B9:E9"/>
    <mergeCell ref="B11:E11"/>
    <mergeCell ref="A6:E7"/>
  </mergeCells>
  <phoneticPr fontId="14" type="noConversion"/>
  <dataValidations count="32">
    <dataValidation type="list" allowBlank="1" showInputMessage="1" showErrorMessage="1" sqref="D15:D19" xr:uid="{EBF8D021-48E9-4E7B-90ED-446355EE83F7}">
      <formula1>"Active, Paidoff, Sold"</formula1>
    </dataValidation>
    <dataValidation type="list" allowBlank="1" showInputMessage="1" showErrorMessage="1" sqref="Q15" xr:uid="{A953E0CF-3C6D-46E9-9739-6DA8EAFDCEA8}">
      <formula1>"Yes, No"</formula1>
    </dataValidation>
    <dataValidation allowBlank="1" showInputMessage="1" showErrorMessage="1" prompt="Internal loan number, can be the same as servicer loan number." sqref="A14" xr:uid="{B7F21194-56F6-473F-A5C7-AC8DFF38C644}"/>
    <dataValidation allowBlank="1" showInputMessage="1" showErrorMessage="1" prompt="Loan number from the servicer." sqref="B14" xr:uid="{41B90F82-0B85-4504-9756-DEA5C9A0B7D0}"/>
    <dataValidation allowBlank="1" showInputMessage="1" showErrorMessage="1" prompt="Who is servicing the loan?" sqref="C14" xr:uid="{AF1C18F3-4343-4633-BBF9-3F579AE12EED}"/>
    <dataValidation allowBlank="1" showInputMessage="1" showErrorMessage="1" prompt="Select the status of the loan at period end." sqref="D14" xr:uid="{43F7031E-6775-46A1-A416-EDA523A71B10}"/>
    <dataValidation allowBlank="1" showInputMessage="1" showErrorMessage="1" prompt="Who is the borrower?" sqref="E14" xr:uid="{CCB08EAD-FDE5-45FB-B0DB-36965A6453EB}"/>
    <dataValidation allowBlank="1" showInputMessage="1" showErrorMessage="1" prompt="State of the property." sqref="H14" xr:uid="{C10A7958-6C31-4750-9A52-3E2F36F53D38}"/>
    <dataValidation allowBlank="1" showInputMessage="1" showErrorMessage="1" prompt="City of the property." sqref="G14" xr:uid="{DAA79011-29D2-4664-8077-98E1F4A71983}"/>
    <dataValidation allowBlank="1" showInputMessage="1" showErrorMessage="1" prompt="Zip code of the property." sqref="I14" xr:uid="{FF198996-D0E5-4F2A-8D87-2B2F5B4DCF6D}"/>
    <dataValidation allowBlank="1" showInputMessage="1" showErrorMessage="1" prompt="Total interest rate charged to the borrower." sqref="J14" xr:uid="{08EE9BD4-DC8C-4D89-89E2-6C191AC8C832}"/>
    <dataValidation allowBlank="1" showInputMessage="1" showErrorMessage="1" prompt="Interest rate if borrower defaults." sqref="K14" xr:uid="{BA7B25C0-A93B-40AF-90DB-39A374EEC8C4}"/>
    <dataValidation allowBlank="1" showInputMessage="1" showErrorMessage="1" prompt="Interest rate the 3rd party buyer the loan was sold to will receive." sqref="L14" xr:uid="{D45609CB-C08E-4CFD-9EF6-96FE829F30D3}"/>
    <dataValidation allowBlank="1" showInputMessage="1" showErrorMessage="1" prompt="Interest spread retained at the entity if sold to a third party." sqref="M14" xr:uid="{DF9F22DA-8070-4D8E-89A6-578B54A6BE01}"/>
    <dataValidation allowBlank="1" showInputMessage="1" showErrorMessage="1" prompt="Total loan amount regardless of what is retained at the entity." sqref="N14" xr:uid="{252D059D-FADE-4F2D-AB69-B0E91E2743C5}"/>
    <dataValidation allowBlank="1" showInputMessage="1" showErrorMessage="1" prompt="Initial rehab balance at funding." sqref="O14" xr:uid="{7A85C67C-4255-4F0B-ABE6-AC35B2D5C44E}"/>
    <dataValidation allowBlank="1" showInputMessage="1" showErrorMessage="1" prompt="Rehab balance remaining as of period end." sqref="P14" xr:uid="{059504AC-4BE8-46CB-928E-7EA1B1056BAA}"/>
    <dataValidation allowBlank="1" showInputMessage="1" showErrorMessage="1" prompt="Indicate if interest is charged on the full loan balance, including any rehab/unfunded draws." sqref="Q14" xr:uid="{CEC02661-77E8-4151-BF57-BD359C2F88BF}"/>
    <dataValidation allowBlank="1" showInputMessage="1" showErrorMessage="1" prompt="Total UPB sold to the 3rd party buyer. " sqref="R14" xr:uid="{CFB0FF67-BCA6-41A2-B983-B044CCB392F9}"/>
    <dataValidation allowBlank="1" showInputMessage="1" showErrorMessage="1" prompt="Total UPB outstanding at the entity level as of the end of the period." sqref="S14" xr:uid="{F32EAE25-96E5-44B0-B014-FE2C08048200}"/>
    <dataValidation allowBlank="1" showInputMessage="1" showErrorMessage="1" prompt="Date the loan closed." sqref="T14" xr:uid="{FDAB87C7-FD2B-4D6D-9CCE-6E0F1FDBFB0A}"/>
    <dataValidation allowBlank="1" showInputMessage="1" showErrorMessage="1" prompt="Date the loan is effective - this is the date interest is to start to accrue." sqref="U14" xr:uid="{FAF7DB2B-9D21-4EB6-9E59-1C8A9619807B}"/>
    <dataValidation allowBlank="1" showInputMessage="1" showErrorMessage="1" prompt="Original maturity date of the loan." sqref="V14" xr:uid="{41823659-7CA5-401C-BAB5-1B7FA701FCEE}"/>
    <dataValidation allowBlank="1" showInputMessage="1" showErrorMessage="1" prompt="Current maturity date of the loan; updated for loan modifications, extensions, etc." sqref="W14" xr:uid="{7CB12121-3070-4D5A-A0C9-48733403D7D2}"/>
    <dataValidation allowBlank="1" showInputMessage="1" showErrorMessage="1" prompt="Most recent date interest is to stop accruing, mostly used in instances when the borrower is late in payments." sqref="X14" xr:uid="{6B8921E5-E39C-42B7-955A-BB09DFDE1D7E}"/>
    <dataValidation allowBlank="1" showInputMessage="1" showErrorMessage="1" prompt="Most recent date interest is to start accruing again after request to stop accruing." sqref="Y14" xr:uid="{35D987F1-56AD-4003-8500-C45DDD96C14A}"/>
    <dataValidation allowBlank="1" showInputMessage="1" showErrorMessage="1" prompt="Date the loan sold to the 3rd party." sqref="Z14:AB14" xr:uid="{9FF10D62-8CA9-44CD-95B9-9FD8B77C8BF0}"/>
    <dataValidation allowBlank="1" showInputMessage="1" showErrorMessage="1" prompt="Date loan sold with the 3rd party indicating no additional interest spread is to be received." sqref="AC14" xr:uid="{47B2F8E5-9C1A-4478-A35B-4F04DAF37DCB}"/>
    <dataValidation allowBlank="1" showInputMessage="1" showErrorMessage="1" prompt="UPB of the loan that paidoff or sold - if it occurred in multiple pieces, indicate only the amount that pertained to this instance." sqref="AD14 AF14" xr:uid="{3F43F83F-54B8-4DD4-8353-F1FC4ADD1E84}"/>
    <dataValidation allowBlank="1" showInputMessage="1" showErrorMessage="1" prompt="Date the loan paidoff or sold - if it occurred in multiple pieces, indicate only the date  that pertained to this instance." sqref="AE14 AG14" xr:uid="{CB2A0F1F-37D8-4FC8-B5F1-A981B122D6FB}"/>
    <dataValidation allowBlank="1" showInputMessage="1" showErrorMessage="1" prompt="Total amount of origination fees the entity received/will receive for this loan. " sqref="AH14" xr:uid="{1A0155D6-5B22-4936-AAFF-BD176C6EBD04}"/>
    <dataValidation allowBlank="1" showInputMessage="1" showErrorMessage="1" prompt="Total amount of extension fees the entity received/will receive for this loan. " sqref="AI14" xr:uid="{F66C8D16-5997-4C4C-8B4E-1540C8455F69}"/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3333-2647-4261-8C59-357BEE5B1201}">
  <dimension ref="A1:AI46"/>
  <sheetViews>
    <sheetView tabSelected="1" zoomScale="85" zoomScaleNormal="85" workbookViewId="0">
      <pane xSplit="5" ySplit="14" topLeftCell="I15" activePane="bottomRight" state="frozen"/>
      <selection pane="topRight" activeCell="D1" sqref="D1"/>
      <selection pane="bottomLeft" activeCell="A14" sqref="A14"/>
      <selection pane="bottomRight" activeCell="I16" sqref="I16"/>
    </sheetView>
  </sheetViews>
  <sheetFormatPr defaultColWidth="8.875" defaultRowHeight="14.25" outlineLevelCol="1"/>
  <cols>
    <col min="1" max="1" width="16.875" style="19" customWidth="1"/>
    <col min="2" max="2" width="11.875" style="19" bestFit="1" customWidth="1"/>
    <col min="3" max="3" width="17.375" style="19" customWidth="1"/>
    <col min="4" max="4" width="9" style="19" customWidth="1"/>
    <col min="5" max="5" width="23.75" style="19" customWidth="1"/>
    <col min="6" max="6" width="21.875" style="19" customWidth="1"/>
    <col min="7" max="7" width="14.875" style="19" bestFit="1" customWidth="1"/>
    <col min="8" max="8" width="9.5" style="19" customWidth="1"/>
    <col min="9" max="9" width="14.25" style="19" bestFit="1" customWidth="1"/>
    <col min="10" max="11" width="11.75" style="22" customWidth="1"/>
    <col min="12" max="13" width="11.75" style="19" customWidth="1" outlineLevel="1"/>
    <col min="14" max="20" width="13.75" style="19" customWidth="1"/>
    <col min="21" max="21" width="12.375" style="19" customWidth="1"/>
    <col min="22" max="25" width="12.75" style="19" customWidth="1"/>
    <col min="26" max="26" width="12.75" style="19" customWidth="1" outlineLevel="1"/>
    <col min="27" max="27" width="14.125" style="19" customWidth="1" outlineLevel="1"/>
    <col min="28" max="29" width="14.25" style="19" customWidth="1" outlineLevel="1"/>
    <col min="30" max="30" width="14.5" style="19" customWidth="1"/>
    <col min="31" max="31" width="11.75" style="19" customWidth="1"/>
    <col min="32" max="32" width="14.5" style="19" customWidth="1"/>
    <col min="33" max="33" width="11.75" style="19" customWidth="1"/>
    <col min="34" max="35" width="8.875" style="18"/>
    <col min="36" max="16384" width="8.875" style="19"/>
  </cols>
  <sheetData>
    <row r="1" spans="1:35" s="18" customFormat="1" ht="19.5" customHeight="1">
      <c r="E1" s="19"/>
      <c r="G1" s="19"/>
      <c r="I1" s="19"/>
    </row>
    <row r="2" spans="1:35" s="18" customFormat="1" ht="19.5" customHeight="1">
      <c r="E2" s="19"/>
      <c r="G2" s="19"/>
      <c r="I2" s="19"/>
    </row>
    <row r="3" spans="1:35" s="18" customFormat="1" ht="19.5" customHeight="1">
      <c r="E3" s="19"/>
      <c r="G3" s="19"/>
      <c r="I3" s="19"/>
    </row>
    <row r="4" spans="1:35" s="18" customFormat="1" ht="19.5" customHeight="1">
      <c r="A4" s="20"/>
      <c r="B4" s="20"/>
      <c r="E4" s="19"/>
      <c r="G4" s="19"/>
      <c r="I4" s="19"/>
    </row>
    <row r="5" spans="1:35" s="18" customFormat="1" ht="19.5" customHeight="1">
      <c r="A5" s="38" t="s">
        <v>30</v>
      </c>
      <c r="B5" s="38"/>
      <c r="C5" s="38"/>
      <c r="D5" s="38"/>
      <c r="E5" s="38"/>
    </row>
    <row r="6" spans="1:35" s="18" customFormat="1" ht="18.75" customHeight="1">
      <c r="A6" s="41" t="s">
        <v>45</v>
      </c>
      <c r="B6" s="41"/>
      <c r="C6" s="41"/>
      <c r="D6" s="41"/>
      <c r="E6" s="41"/>
      <c r="F6" s="21"/>
      <c r="G6" s="21"/>
      <c r="H6" s="21"/>
      <c r="I6" s="21"/>
      <c r="J6" s="21"/>
      <c r="K6" s="21"/>
      <c r="L6" s="21"/>
    </row>
    <row r="7" spans="1:35" s="18" customFormat="1">
      <c r="A7" s="41"/>
      <c r="B7" s="41"/>
      <c r="C7" s="41"/>
      <c r="D7" s="41"/>
      <c r="E7" s="41"/>
      <c r="F7" s="21"/>
      <c r="G7" s="21"/>
      <c r="H7" s="21"/>
      <c r="I7" s="21"/>
      <c r="J7" s="21"/>
      <c r="K7" s="21"/>
      <c r="L7" s="21"/>
    </row>
    <row r="8" spans="1:35">
      <c r="AH8" s="19"/>
      <c r="AI8" s="19"/>
    </row>
    <row r="9" spans="1:35" ht="20.100000000000001" customHeight="1" thickBot="1">
      <c r="A9" s="23" t="s">
        <v>28</v>
      </c>
      <c r="B9" s="37"/>
      <c r="C9" s="39"/>
      <c r="D9" s="39"/>
      <c r="E9" s="39"/>
      <c r="J9" s="19"/>
      <c r="K9" s="19"/>
      <c r="AH9" s="19"/>
      <c r="AI9" s="19"/>
    </row>
    <row r="10" spans="1:35" ht="5.0999999999999996" customHeight="1">
      <c r="A10" s="23"/>
      <c r="B10" s="24"/>
      <c r="E10" s="24"/>
      <c r="F10" s="24"/>
      <c r="G10" s="24"/>
      <c r="H10" s="25"/>
      <c r="J10" s="19"/>
      <c r="K10" s="19"/>
      <c r="AH10" s="19"/>
      <c r="AI10" s="19"/>
    </row>
    <row r="11" spans="1:35" ht="20.100000000000001" customHeight="1" thickBot="1">
      <c r="A11" s="23" t="s">
        <v>29</v>
      </c>
      <c r="B11" s="40"/>
      <c r="C11" s="40"/>
      <c r="D11" s="40"/>
      <c r="E11" s="40"/>
      <c r="J11" s="19"/>
      <c r="K11" s="19"/>
      <c r="AH11" s="19"/>
      <c r="AI11" s="19"/>
    </row>
    <row r="12" spans="1:35" ht="5.0999999999999996" customHeight="1">
      <c r="A12" s="23"/>
      <c r="B12" s="24"/>
      <c r="E12" s="24"/>
      <c r="F12" s="24"/>
      <c r="G12" s="24"/>
      <c r="H12" s="25"/>
      <c r="J12" s="19"/>
      <c r="K12" s="19"/>
      <c r="AH12" s="19"/>
      <c r="AI12" s="19"/>
    </row>
    <row r="13" spans="1:35" ht="5.0999999999999996" customHeight="1">
      <c r="A13" s="23"/>
      <c r="B13" s="24"/>
      <c r="E13" s="24"/>
      <c r="F13" s="24"/>
      <c r="G13" s="24"/>
      <c r="H13" s="25"/>
      <c r="J13" s="19"/>
      <c r="K13" s="19"/>
      <c r="AH13" s="19"/>
      <c r="AI13" s="19"/>
    </row>
    <row r="14" spans="1:35" s="16" customFormat="1" ht="60">
      <c r="A14" s="13" t="s">
        <v>14</v>
      </c>
      <c r="B14" s="13" t="s">
        <v>15</v>
      </c>
      <c r="C14" s="15" t="s">
        <v>26</v>
      </c>
      <c r="D14" s="13" t="s">
        <v>5</v>
      </c>
      <c r="E14" s="28" t="s">
        <v>0</v>
      </c>
      <c r="F14" s="13" t="s">
        <v>16</v>
      </c>
      <c r="G14" s="13" t="s">
        <v>18</v>
      </c>
      <c r="H14" s="13" t="s">
        <v>17</v>
      </c>
      <c r="I14" s="13" t="s">
        <v>19</v>
      </c>
      <c r="J14" s="14" t="s">
        <v>1</v>
      </c>
      <c r="K14" s="14" t="s">
        <v>48</v>
      </c>
      <c r="L14" s="14" t="s">
        <v>13</v>
      </c>
      <c r="M14" s="14" t="s">
        <v>11</v>
      </c>
      <c r="N14" s="15" t="s">
        <v>2</v>
      </c>
      <c r="O14" s="15" t="s">
        <v>40</v>
      </c>
      <c r="P14" s="15" t="s">
        <v>50</v>
      </c>
      <c r="Q14" s="15" t="s">
        <v>44</v>
      </c>
      <c r="R14" s="15" t="s">
        <v>12</v>
      </c>
      <c r="S14" s="15" t="s">
        <v>25</v>
      </c>
      <c r="T14" s="13" t="s">
        <v>23</v>
      </c>
      <c r="U14" s="13" t="s">
        <v>3</v>
      </c>
      <c r="V14" s="13" t="s">
        <v>4</v>
      </c>
      <c r="W14" s="13" t="s">
        <v>20</v>
      </c>
      <c r="X14" s="13" t="s">
        <v>39</v>
      </c>
      <c r="Y14" s="13" t="s">
        <v>42</v>
      </c>
      <c r="Z14" s="28" t="s">
        <v>24</v>
      </c>
      <c r="AA14" s="13" t="s">
        <v>34</v>
      </c>
      <c r="AB14" s="13" t="s">
        <v>35</v>
      </c>
      <c r="AC14" s="13" t="s">
        <v>36</v>
      </c>
      <c r="AD14" s="13" t="s">
        <v>32</v>
      </c>
      <c r="AE14" s="13" t="s">
        <v>21</v>
      </c>
      <c r="AF14" s="13" t="s">
        <v>33</v>
      </c>
      <c r="AG14" s="13" t="s">
        <v>22</v>
      </c>
    </row>
    <row r="15" spans="1:35" s="10" customFormat="1" ht="18.75" customHeight="1">
      <c r="A15" s="5">
        <v>123</v>
      </c>
      <c r="B15" s="5">
        <v>123456789</v>
      </c>
      <c r="C15" s="17" t="s">
        <v>51</v>
      </c>
      <c r="D15" s="5" t="s">
        <v>6</v>
      </c>
      <c r="E15" s="6" t="s">
        <v>8</v>
      </c>
      <c r="F15" s="6" t="s">
        <v>7</v>
      </c>
      <c r="G15" s="5" t="s">
        <v>9</v>
      </c>
      <c r="H15" s="5" t="s">
        <v>10</v>
      </c>
      <c r="I15" s="5">
        <v>69343</v>
      </c>
      <c r="J15" s="7">
        <v>0.1</v>
      </c>
      <c r="K15" s="7">
        <v>0.15</v>
      </c>
      <c r="L15" s="7">
        <v>9.5000000000000001E-2</v>
      </c>
      <c r="M15" s="11">
        <f>IF(L15=0,0,J15-L15)</f>
        <v>5.0000000000000044E-3</v>
      </c>
      <c r="N15" s="8">
        <v>150000</v>
      </c>
      <c r="O15" s="34">
        <v>50000</v>
      </c>
      <c r="P15" s="34">
        <v>10000</v>
      </c>
      <c r="Q15" s="17" t="s">
        <v>49</v>
      </c>
      <c r="R15" s="8">
        <v>100000</v>
      </c>
      <c r="S15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40000</v>
      </c>
      <c r="T15" s="9">
        <v>44947</v>
      </c>
      <c r="U15" s="9">
        <v>44957</v>
      </c>
      <c r="V15" s="9">
        <v>45077</v>
      </c>
      <c r="W15" s="9">
        <v>45077</v>
      </c>
      <c r="X15" s="9"/>
      <c r="Y15" s="9"/>
      <c r="Z15" s="9">
        <v>44985</v>
      </c>
      <c r="AA15" s="8"/>
      <c r="AB15" s="9"/>
      <c r="AC15" s="9"/>
      <c r="AD15" s="8"/>
      <c r="AE15" s="9"/>
      <c r="AF15" s="8"/>
      <c r="AG15" s="9"/>
    </row>
    <row r="16" spans="1:35" s="10" customFormat="1" ht="18.75">
      <c r="A16" s="5"/>
      <c r="B16" s="5"/>
      <c r="C16" s="17"/>
      <c r="D16" s="5"/>
      <c r="E16" s="6"/>
      <c r="F16" s="6"/>
      <c r="G16" s="5"/>
      <c r="H16" s="5"/>
      <c r="I16" s="5"/>
      <c r="J16" s="7"/>
      <c r="K16" s="7"/>
      <c r="L16" s="7"/>
      <c r="M16" s="11">
        <f t="shared" ref="M16:M20" si="0">IF(L16=0,0,J16-L16)</f>
        <v>0</v>
      </c>
      <c r="N16" s="8"/>
      <c r="O16" s="34"/>
      <c r="P16" s="34"/>
      <c r="Q16" s="17"/>
      <c r="R16" s="8"/>
      <c r="S16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16" s="9"/>
      <c r="U16" s="9"/>
      <c r="V16" s="9"/>
      <c r="W16" s="9"/>
      <c r="X16" s="9"/>
      <c r="Y16" s="9"/>
      <c r="Z16" s="9"/>
      <c r="AA16" s="8"/>
      <c r="AB16" s="9"/>
      <c r="AC16" s="9"/>
      <c r="AD16" s="8"/>
      <c r="AE16" s="9"/>
      <c r="AF16" s="8"/>
      <c r="AG16" s="9"/>
    </row>
    <row r="17" spans="1:33" s="10" customFormat="1" ht="18.75">
      <c r="A17" s="5"/>
      <c r="B17" s="5"/>
      <c r="C17" s="17"/>
      <c r="D17" s="5"/>
      <c r="E17" s="6"/>
      <c r="F17" s="6"/>
      <c r="G17" s="5"/>
      <c r="H17" s="5"/>
      <c r="I17" s="5"/>
      <c r="J17" s="7"/>
      <c r="K17" s="7"/>
      <c r="L17" s="7"/>
      <c r="M17" s="11">
        <f t="shared" si="0"/>
        <v>0</v>
      </c>
      <c r="N17" s="8"/>
      <c r="O17" s="34"/>
      <c r="P17" s="34"/>
      <c r="Q17" s="17"/>
      <c r="R17" s="8"/>
      <c r="S17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17" s="9"/>
      <c r="U17" s="9"/>
      <c r="V17" s="9"/>
      <c r="W17" s="9"/>
      <c r="X17" s="9"/>
      <c r="Y17" s="9"/>
      <c r="Z17" s="9"/>
      <c r="AA17" s="8"/>
      <c r="AB17" s="9"/>
      <c r="AC17" s="9"/>
      <c r="AD17" s="8"/>
      <c r="AE17" s="9"/>
      <c r="AF17" s="8"/>
      <c r="AG17" s="9"/>
    </row>
    <row r="18" spans="1:33" s="10" customFormat="1" ht="18.75">
      <c r="A18" s="5"/>
      <c r="B18" s="5"/>
      <c r="C18" s="17"/>
      <c r="D18" s="5"/>
      <c r="E18" s="6"/>
      <c r="F18" s="6"/>
      <c r="G18" s="5"/>
      <c r="H18" s="5"/>
      <c r="I18" s="5"/>
      <c r="J18" s="7"/>
      <c r="K18" s="7"/>
      <c r="L18" s="7"/>
      <c r="M18" s="11">
        <f t="shared" si="0"/>
        <v>0</v>
      </c>
      <c r="N18" s="8"/>
      <c r="O18" s="34"/>
      <c r="P18" s="34"/>
      <c r="Q18" s="17"/>
      <c r="R18" s="8"/>
      <c r="S18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18" s="9"/>
      <c r="U18" s="9"/>
      <c r="V18" s="9"/>
      <c r="W18" s="9"/>
      <c r="X18" s="9"/>
      <c r="Y18" s="9"/>
      <c r="Z18" s="9"/>
      <c r="AA18" s="8"/>
      <c r="AB18" s="9"/>
      <c r="AC18" s="9"/>
      <c r="AD18" s="8"/>
      <c r="AE18" s="9"/>
      <c r="AF18" s="8"/>
      <c r="AG18" s="9"/>
    </row>
    <row r="19" spans="1:33" s="10" customFormat="1" ht="18.75">
      <c r="A19" s="5"/>
      <c r="B19" s="5"/>
      <c r="C19" s="17"/>
      <c r="D19" s="5"/>
      <c r="E19" s="6"/>
      <c r="F19" s="6"/>
      <c r="G19" s="5"/>
      <c r="H19" s="5"/>
      <c r="I19" s="5"/>
      <c r="J19" s="7"/>
      <c r="K19" s="7"/>
      <c r="L19" s="7"/>
      <c r="M19" s="11">
        <f t="shared" si="0"/>
        <v>0</v>
      </c>
      <c r="N19" s="8"/>
      <c r="O19" s="34"/>
      <c r="P19" s="34"/>
      <c r="Q19" s="17"/>
      <c r="R19" s="8"/>
      <c r="S19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19" s="9"/>
      <c r="U19" s="9"/>
      <c r="V19" s="9"/>
      <c r="W19" s="9"/>
      <c r="X19" s="9"/>
      <c r="Y19" s="9"/>
      <c r="Z19" s="9"/>
      <c r="AA19" s="8"/>
      <c r="AB19" s="9"/>
      <c r="AC19" s="9"/>
      <c r="AD19" s="8"/>
      <c r="AE19" s="9"/>
      <c r="AF19" s="8"/>
      <c r="AG19" s="9"/>
    </row>
    <row r="20" spans="1:33" s="10" customFormat="1" ht="18.75">
      <c r="A20" s="5"/>
      <c r="B20" s="5"/>
      <c r="C20" s="17"/>
      <c r="D20" s="5"/>
      <c r="E20" s="6"/>
      <c r="F20" s="6"/>
      <c r="G20" s="5"/>
      <c r="H20" s="5"/>
      <c r="I20" s="5"/>
      <c r="J20" s="7"/>
      <c r="K20" s="7"/>
      <c r="L20" s="7"/>
      <c r="M20" s="11">
        <f t="shared" si="0"/>
        <v>0</v>
      </c>
      <c r="N20" s="8"/>
      <c r="O20" s="34"/>
      <c r="P20" s="34"/>
      <c r="Q20" s="17"/>
      <c r="R20" s="8"/>
      <c r="S20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20" s="9"/>
      <c r="U20" s="9"/>
      <c r="V20" s="9"/>
      <c r="W20" s="9"/>
      <c r="X20" s="9"/>
      <c r="Y20" s="9"/>
      <c r="Z20" s="9"/>
      <c r="AA20" s="8"/>
      <c r="AB20" s="9"/>
      <c r="AC20" s="9"/>
      <c r="AD20" s="8"/>
      <c r="AE20" s="9"/>
      <c r="AF20" s="8"/>
      <c r="AG20" s="9"/>
    </row>
    <row r="21" spans="1:33" s="10" customFormat="1" ht="18.75">
      <c r="A21" s="5"/>
      <c r="B21" s="5"/>
      <c r="C21" s="17"/>
      <c r="D21" s="5"/>
      <c r="E21" s="6"/>
      <c r="F21" s="6"/>
      <c r="G21" s="5"/>
      <c r="H21" s="5"/>
      <c r="I21" s="5"/>
      <c r="J21" s="7"/>
      <c r="K21" s="7"/>
      <c r="L21" s="7"/>
      <c r="M21" s="11">
        <f>IF(L21=0,0,J21-L21)</f>
        <v>0</v>
      </c>
      <c r="N21" s="8"/>
      <c r="O21" s="34"/>
      <c r="P21" s="34"/>
      <c r="Q21" s="17"/>
      <c r="R21" s="8"/>
      <c r="S21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21" s="9"/>
      <c r="U21" s="9"/>
      <c r="V21" s="9"/>
      <c r="W21" s="9"/>
      <c r="X21" s="9"/>
      <c r="Y21" s="9"/>
      <c r="Z21" s="9"/>
      <c r="AA21" s="8"/>
      <c r="AB21" s="9"/>
      <c r="AC21" s="9"/>
      <c r="AD21" s="8"/>
      <c r="AE21" s="9"/>
      <c r="AF21" s="8"/>
      <c r="AG21" s="9"/>
    </row>
    <row r="22" spans="1:33" s="10" customFormat="1" ht="18.75">
      <c r="A22" s="5"/>
      <c r="B22" s="5"/>
      <c r="C22" s="17"/>
      <c r="D22" s="5"/>
      <c r="E22" s="6"/>
      <c r="F22" s="6"/>
      <c r="G22" s="5"/>
      <c r="H22" s="5"/>
      <c r="I22" s="5"/>
      <c r="J22" s="7"/>
      <c r="K22" s="7"/>
      <c r="L22" s="7"/>
      <c r="M22" s="11">
        <f>IF(L22=0,0,J22-L22)</f>
        <v>0</v>
      </c>
      <c r="N22" s="8"/>
      <c r="O22" s="34"/>
      <c r="P22" s="34"/>
      <c r="Q22" s="17"/>
      <c r="R22" s="8"/>
      <c r="S22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22" s="9"/>
      <c r="U22" s="9"/>
      <c r="V22" s="9"/>
      <c r="W22" s="9"/>
      <c r="X22" s="9"/>
      <c r="Y22" s="9"/>
      <c r="Z22" s="9"/>
      <c r="AA22" s="8"/>
      <c r="AB22" s="9"/>
      <c r="AC22" s="9"/>
      <c r="AD22" s="8"/>
      <c r="AE22" s="9"/>
      <c r="AF22" s="8"/>
      <c r="AG22" s="9"/>
    </row>
    <row r="23" spans="1:33" s="10" customFormat="1" ht="18.75">
      <c r="A23" s="5"/>
      <c r="B23" s="5"/>
      <c r="C23" s="17"/>
      <c r="D23" s="5"/>
      <c r="E23" s="6"/>
      <c r="F23" s="6"/>
      <c r="G23" s="5"/>
      <c r="H23" s="5"/>
      <c r="I23" s="5"/>
      <c r="J23" s="7"/>
      <c r="K23" s="7"/>
      <c r="L23" s="7"/>
      <c r="M23" s="11">
        <f>IF(L23=0,0,J23-L23)</f>
        <v>0</v>
      </c>
      <c r="N23" s="8"/>
      <c r="O23" s="34"/>
      <c r="P23" s="34"/>
      <c r="Q23" s="17"/>
      <c r="R23" s="8"/>
      <c r="S23" s="12">
        <f>Table13[[#This Row],[Total Loan Amount]]-Table13[[#This Row],[Rehab Balance, Initial]]+(Table13[[#This Row],[Rehab Balance, Initial]]-Table13[[#This Row],[Rehab Balance, Remaining]])-Table13[[#This Row],[UPB sold to 3rd Party]]-Table13[[#This Row],[Loan A Piece Paidoff/Sold UPB]]-Table13[[#This Row],[Loan B Piece Paidoff/Sold UPB]]+Table13[[#This Row],[3rd Party Buy-Back UPB]]</f>
        <v>0</v>
      </c>
      <c r="T23" s="9"/>
      <c r="U23" s="9"/>
      <c r="V23" s="9"/>
      <c r="W23" s="9"/>
      <c r="X23" s="9"/>
      <c r="Y23" s="9"/>
      <c r="Z23" s="9"/>
      <c r="AA23" s="8"/>
      <c r="AB23" s="9"/>
      <c r="AC23" s="9"/>
      <c r="AD23" s="8"/>
      <c r="AE23" s="9"/>
      <c r="AF23" s="8"/>
      <c r="AG23" s="9"/>
    </row>
    <row r="24" spans="1:33" s="2" customFormat="1" ht="18.75">
      <c r="A24" s="4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>
        <f>SUBTOTAL(109,Table13[Total Loan Amount])</f>
        <v>150000</v>
      </c>
      <c r="O24" s="36"/>
      <c r="P24" s="36"/>
      <c r="Q24" s="3"/>
      <c r="R24" s="3">
        <f>SUBTOTAL(109,Table13[UPB sold to 3rd Party])</f>
        <v>100000</v>
      </c>
      <c r="S24" s="3">
        <f>SUBTOTAL(109,Table13[Total UPB Outstanding])</f>
        <v>40000</v>
      </c>
      <c r="T24" s="1"/>
      <c r="U24" s="1"/>
      <c r="V24" s="1"/>
      <c r="W24" s="1"/>
      <c r="X24" s="1"/>
      <c r="Y24" s="1"/>
      <c r="Z24" s="1"/>
      <c r="AA24" s="3"/>
      <c r="AB24" s="1"/>
      <c r="AC24" s="1"/>
      <c r="AD24" s="3"/>
      <c r="AE24" s="1"/>
      <c r="AF24" s="3"/>
      <c r="AG24" s="1"/>
    </row>
    <row r="26" spans="1:33" ht="15">
      <c r="B26" s="32" t="s">
        <v>37</v>
      </c>
      <c r="C26" s="33" t="s">
        <v>38</v>
      </c>
    </row>
    <row r="27" spans="1:33" ht="15">
      <c r="B27" s="29" t="str" cm="1">
        <f t="array" ref="B27">_xlfn.UNIQUE(_xlfn._xlws.FILTER($C$15:$C$23,$C$15:$C$23&lt;&gt;0))</f>
        <v>Example</v>
      </c>
      <c r="C27" s="31" cm="1">
        <f t="array" ref="C27">IF(ISBLANK($B27),"",(SUMPRODUCT(--((($C$15:$C$23=$B27)*S$15:S$23)))))</f>
        <v>40000</v>
      </c>
    </row>
    <row r="28" spans="1:33" ht="15">
      <c r="B28" s="29"/>
      <c r="C28" s="31" t="str" cm="1">
        <f t="array" ref="C28">IF(ISBLANK($B28),"",(SUMPRODUCT(--((($C$15:$C$23=$B28)*S$15:S$23)))))</f>
        <v/>
      </c>
      <c r="R28" s="26"/>
      <c r="S28" s="27" t="str" cm="1">
        <f t="array" ref="S28">IF(ISBLANK($R28),"",(SUMPRODUCT(--((($C$15:$C$23=$R28)*S$15:S$23)))))</f>
        <v/>
      </c>
    </row>
    <row r="29" spans="1:33" ht="15">
      <c r="B29" s="29"/>
      <c r="C29" s="31" t="str" cm="1">
        <f t="array" ref="C29">IF(ISBLANK($B29),"",(SUMPRODUCT(--((($C$15:$C$23=$B29)*S$15:S$23)))))</f>
        <v/>
      </c>
      <c r="R29" s="26"/>
      <c r="S29" s="27" t="str" cm="1">
        <f t="array" ref="S29">IF(ISBLANK($R29),"",(SUMPRODUCT(--((($C$15:$C$23=$R29)*S$15:S$23)))))</f>
        <v/>
      </c>
    </row>
    <row r="30" spans="1:33" ht="15">
      <c r="B30" s="29"/>
      <c r="C30" s="31" t="str" cm="1">
        <f t="array" ref="C30">IF(ISBLANK($B30),"",(SUMPRODUCT(--((($C$15:$C$23=$B30)*S$15:S$23)))))</f>
        <v/>
      </c>
      <c r="R30" s="26"/>
      <c r="S30" s="27" t="str" cm="1">
        <f t="array" ref="S30">IF(ISBLANK($R30),"",(SUMPRODUCT(--((($C$15:$C$23=$R30)*S$15:S$23)))))</f>
        <v/>
      </c>
    </row>
    <row r="31" spans="1:33" ht="15">
      <c r="B31" s="29"/>
      <c r="C31" s="31" t="str" cm="1">
        <f t="array" ref="C31">IF(ISBLANK($B31),"",(SUMPRODUCT(--((($C$15:$C$23=$B31)*S$15:S$23)))))</f>
        <v/>
      </c>
      <c r="R31" s="26"/>
      <c r="S31" s="27" t="str" cm="1">
        <f t="array" ref="S31">IF(ISBLANK($R31),"",(SUMPRODUCT(--((($C$15:$C$23=$R31)*S$15:S$23)))))</f>
        <v/>
      </c>
    </row>
    <row r="32" spans="1:33" ht="15">
      <c r="B32" s="29"/>
      <c r="C32" s="31" t="str" cm="1">
        <f t="array" ref="C32">IF(ISBLANK($B32),"",(SUMPRODUCT(--((($C$15:$C$23=$B32)*S$15:S$23)))))</f>
        <v/>
      </c>
      <c r="R32" s="26"/>
      <c r="S32" s="27" t="str" cm="1">
        <f t="array" ref="S32">IF(ISBLANK($R32),"",(SUMPRODUCT(--((($C$15:$C$23=$R32)*S$15:S$23)))))</f>
        <v/>
      </c>
    </row>
    <row r="33" spans="2:19" ht="15">
      <c r="B33" s="29"/>
      <c r="C33" s="31" t="str" cm="1">
        <f t="array" ref="C33">IF(ISBLANK($B33),"",(SUMPRODUCT(--((($C$15:$C$23=$B33)*S$15:S$23)))))</f>
        <v/>
      </c>
      <c r="R33" s="26"/>
      <c r="S33" s="27" t="str" cm="1">
        <f t="array" ref="S33">IF(ISBLANK($R33),"",(SUMPRODUCT(--((($C$15:$C$23=$R33)*S$15:S$23)))))</f>
        <v/>
      </c>
    </row>
    <row r="34" spans="2:19" ht="15">
      <c r="B34" s="29"/>
      <c r="C34" s="31" t="str" cm="1">
        <f t="array" ref="C34">IF(ISBLANK($B34),"",(SUMPRODUCT(--((($C$15:$C$23=$B34)*S$15:S$23)))))</f>
        <v/>
      </c>
      <c r="R34" s="26"/>
      <c r="S34" s="27" t="str" cm="1">
        <f t="array" ref="S34">IF(ISBLANK($R34),"",(SUMPRODUCT(--((($C$15:$C$23=$R34)*S$15:S$23)))))</f>
        <v/>
      </c>
    </row>
    <row r="35" spans="2:19" ht="15">
      <c r="B35" s="29"/>
      <c r="C35" s="31" t="str" cm="1">
        <f t="array" ref="C35">IF(ISBLANK($B35),"",(SUMPRODUCT(--((($C$15:$C$23=$B35)*S$15:S$23)))))</f>
        <v/>
      </c>
      <c r="R35" s="26"/>
      <c r="S35" s="27" t="str" cm="1">
        <f t="array" ref="S35">IF(ISBLANK($R35),"",(SUMPRODUCT(--((($C$15:$C$23=$R35)*S$15:S$23)))))</f>
        <v/>
      </c>
    </row>
    <row r="36" spans="2:19" ht="15">
      <c r="B36" s="29"/>
      <c r="C36" s="31" t="str" cm="1">
        <f t="array" ref="C36">IF(ISBLANK($B36),"",(SUMPRODUCT(--((($C$15:$C$23=$B36)*S$15:S$23)))))</f>
        <v/>
      </c>
      <c r="R36" s="26"/>
      <c r="S36" s="27" t="str" cm="1">
        <f t="array" ref="S36">IF(ISBLANK($R36),"",(SUMPRODUCT(--((($C$15:$C$23=$R36)*S$15:S$23)))))</f>
        <v/>
      </c>
    </row>
    <row r="37" spans="2:19" ht="15">
      <c r="B37" s="29"/>
      <c r="C37" s="31" t="str" cm="1">
        <f t="array" ref="C37">IF(ISBLANK($B37),"",(SUMPRODUCT(--((($C$15:$C$23=$B37)*S$15:S$23)))))</f>
        <v/>
      </c>
      <c r="R37" s="26"/>
      <c r="S37" s="27" t="str" cm="1">
        <f t="array" ref="S37">IF(ISBLANK($R37),"",(SUMPRODUCT(--((($C$15:$C$23=$R37)*S$15:S$23)))))</f>
        <v/>
      </c>
    </row>
    <row r="38" spans="2:19" ht="15">
      <c r="B38" s="29"/>
      <c r="C38" s="31" t="str" cm="1">
        <f t="array" ref="C38">IF(ISBLANK($B38),"",(SUMPRODUCT(--((($C$15:$C$23=$B38)*S$15:S$23)))))</f>
        <v/>
      </c>
    </row>
    <row r="39" spans="2:19" ht="15">
      <c r="B39" s="29"/>
      <c r="C39" s="31" t="str" cm="1">
        <f t="array" ref="C39">IF(ISBLANK($B39),"",(SUMPRODUCT(--((($C$15:$C$23=$B39)*S$15:S$23)))))</f>
        <v/>
      </c>
    </row>
    <row r="40" spans="2:19" ht="15">
      <c r="B40" s="29"/>
      <c r="C40" s="31" t="str" cm="1">
        <f t="array" ref="C40">IF(ISBLANK($B40),"",(SUMPRODUCT(--((($C$15:$C$23=$B40)*S$15:S$23)))))</f>
        <v/>
      </c>
    </row>
    <row r="41" spans="2:19" ht="15">
      <c r="B41" s="29"/>
      <c r="C41" s="31" t="str" cm="1">
        <f t="array" ref="C41">IF(ISBLANK($B41),"",(SUMPRODUCT(--((($C$15:$C$23=$B41)*S$15:S$23)))))</f>
        <v/>
      </c>
    </row>
    <row r="42" spans="2:19" ht="15">
      <c r="B42" s="29"/>
      <c r="C42" s="31" t="str" cm="1">
        <f t="array" ref="C42">IF(ISBLANK($B42),"",(SUMPRODUCT(--((($C$15:$C$23=$B42)*S$15:S$23)))))</f>
        <v/>
      </c>
    </row>
    <row r="43" spans="2:19" ht="15">
      <c r="B43" s="29"/>
      <c r="C43" s="31" t="str" cm="1">
        <f t="array" ref="C43">IF(ISBLANK($B43),"",(SUMPRODUCT(--((($C$15:$C$23=$B43)*S$15:S$23)))))</f>
        <v/>
      </c>
    </row>
    <row r="44" spans="2:19" ht="15">
      <c r="B44" s="29"/>
      <c r="C44" s="31" t="str" cm="1">
        <f t="array" ref="C44">IF(ISBLANK($B44),"",(SUMPRODUCT(--((($C$15:$C$23=$B44)*S$15:S$23)))))</f>
        <v/>
      </c>
    </row>
    <row r="45" spans="2:19" ht="18.75"/>
    <row r="46" spans="2:19" ht="18.75"/>
  </sheetData>
  <mergeCells count="4">
    <mergeCell ref="A5:E5"/>
    <mergeCell ref="A6:E7"/>
    <mergeCell ref="B11:E11"/>
    <mergeCell ref="C9:E9"/>
  </mergeCells>
  <dataValidations disablePrompts="1" count="32">
    <dataValidation allowBlank="1" showInputMessage="1" showErrorMessage="1" prompt="Date the loan paidoff or sold - if it occurred in multiple pieces, indicate only the date  that pertained to this instance." sqref="AE14 AG14" xr:uid="{7A64D6B9-31CA-4BAF-BDA6-97D0335BD14A}"/>
    <dataValidation allowBlank="1" showInputMessage="1" showErrorMessage="1" prompt="UPB of the loan that paidoff or sold - if it occurred in multiple pieces, indicate only the amount that pertained to this instance." sqref="AD14 AF14" xr:uid="{E27378FC-04EF-4AE6-A77C-3C22DDBCB965}"/>
    <dataValidation allowBlank="1" showInputMessage="1" showErrorMessage="1" prompt="Date loan sold with the 3rd party indicating no additional interest spread is to be received." sqref="AC14" xr:uid="{9B429DA2-B268-4099-B1B0-B0A5E6E51C51}"/>
    <dataValidation allowBlank="1" showInputMessage="1" showErrorMessage="1" prompt="Date the loan sold to the 3rd party." sqref="Z14" xr:uid="{D1F347B6-EB8F-4611-9BD1-24C2FC0A1DDE}"/>
    <dataValidation allowBlank="1" showInputMessage="1" showErrorMessage="1" prompt="Most recent date interest is to start accruing again after request to stop accruing." sqref="Y14" xr:uid="{C60FDFE1-3F1A-4529-8FB1-54B36B2B920B}"/>
    <dataValidation allowBlank="1" showInputMessage="1" showErrorMessage="1" prompt="Most recent date interest is to stop accruing, mostly used in instances when the borrower is late in payments." sqref="X14" xr:uid="{955C3E19-3DB3-48A0-9623-9E19A3176E30}"/>
    <dataValidation allowBlank="1" showInputMessage="1" showErrorMessage="1" prompt="Current maturity date of the loan; updated for loan modifications, extensions, etc." sqref="W14" xr:uid="{76DA46FA-26C3-452D-BBFD-D56A7A4B280B}"/>
    <dataValidation allowBlank="1" showInputMessage="1" showErrorMessage="1" prompt="Original maturity date of the loan." sqref="V14" xr:uid="{86C2D7ED-E061-44F8-86D0-3FA6F3B570C9}"/>
    <dataValidation allowBlank="1" showInputMessage="1" showErrorMessage="1" prompt="Date the loan is effective - this is the date interest is to start to accrue." sqref="U14" xr:uid="{A29CA74A-D8AC-4731-B052-CE8FF50E849C}"/>
    <dataValidation allowBlank="1" showInputMessage="1" showErrorMessage="1" prompt="Date the loan closed." sqref="T14" xr:uid="{6CB17F33-8913-4FCD-A1F8-A1DA1B1A500A}"/>
    <dataValidation allowBlank="1" showInputMessage="1" showErrorMessage="1" prompt="Total UPB outstanding at the entity level as of the end of the period." sqref="S14" xr:uid="{343755CE-883C-49E0-83E5-CE1B791151D0}"/>
    <dataValidation allowBlank="1" showInputMessage="1" showErrorMessage="1" prompt="Total UPB sold to the 3rd party buyer. " sqref="R14" xr:uid="{AFC0034C-A43D-4378-9C5B-BA9F8798ED85}"/>
    <dataValidation allowBlank="1" showInputMessage="1" showErrorMessage="1" prompt="Indicate if interest is charged on the full loan balance, including any rehab/unfunded draws." sqref="Q14" xr:uid="{06ACA239-561D-4569-BE73-14284603EEF8}"/>
    <dataValidation allowBlank="1" showInputMessage="1" showErrorMessage="1" prompt="Rehab balance remaining as of period end." sqref="P14" xr:uid="{0A1CD7EA-5CF4-4DF3-B99A-9C0EEECA531F}"/>
    <dataValidation allowBlank="1" showInputMessage="1" showErrorMessage="1" prompt="Initial rehab balance at funding." sqref="O14" xr:uid="{949CEF2F-8B12-4EB4-8431-E42B5A30E048}"/>
    <dataValidation allowBlank="1" showInputMessage="1" showErrorMessage="1" prompt="Total loan amount regardless of what is retained at the entity." sqref="N14" xr:uid="{3E99735D-8802-4B8F-811E-1A9B6CD9CB8E}"/>
    <dataValidation allowBlank="1" showInputMessage="1" showErrorMessage="1" prompt="Interest spread retained at the entity if sold to a third party." sqref="M14" xr:uid="{4D87BF99-5231-4723-BF54-9C5F04656B1B}"/>
    <dataValidation allowBlank="1" showInputMessage="1" showErrorMessage="1" prompt="Interest rate the 3rd party buyer the loan was sold to will receive." sqref="L14" xr:uid="{53C52F94-584E-4761-B742-BFF5DB50C85B}"/>
    <dataValidation allowBlank="1" showInputMessage="1" showErrorMessage="1" prompt="Interest rate if borrower defaults." sqref="K14" xr:uid="{DBE0B083-42BD-4377-B0D6-0B0AA37F70F9}"/>
    <dataValidation allowBlank="1" showInputMessage="1" showErrorMessage="1" prompt="Total interest rate charged to the borrower." sqref="J14" xr:uid="{6767DE6F-4AFA-4068-B773-E565EEE823D2}"/>
    <dataValidation allowBlank="1" showInputMessage="1" showErrorMessage="1" prompt="Zip code of the property." sqref="I14" xr:uid="{9DCD71AE-0C8A-4003-ABC9-7B77A0D86788}"/>
    <dataValidation allowBlank="1" showInputMessage="1" showErrorMessage="1" prompt="City of the property." sqref="G14" xr:uid="{0F38EB0C-CC99-4B74-9D21-F6D233739C71}"/>
    <dataValidation allowBlank="1" showInputMessage="1" showErrorMessage="1" prompt="State of the property." sqref="H14" xr:uid="{26170BB2-B5F9-4008-95A9-3E4CF7BF8C2E}"/>
    <dataValidation allowBlank="1" showInputMessage="1" showErrorMessage="1" prompt="Who is the borrower?" sqref="E14" xr:uid="{FF369068-1C03-4629-964F-CECC91D64472}"/>
    <dataValidation allowBlank="1" showInputMessage="1" showErrorMessage="1" prompt="Select the status of the loan at period end." sqref="D14" xr:uid="{B833077D-C7C3-49EA-9C72-74CE991BD9ED}"/>
    <dataValidation allowBlank="1" showInputMessage="1" showErrorMessage="1" prompt="Who is servicing the loan?" sqref="C14" xr:uid="{8052A84E-2607-4B93-94AC-210E26299C32}"/>
    <dataValidation allowBlank="1" showInputMessage="1" showErrorMessage="1" prompt="Loan number from the servicer." sqref="B14" xr:uid="{E9B78576-9B15-44EF-8718-65BE7E246215}"/>
    <dataValidation allowBlank="1" showInputMessage="1" showErrorMessage="1" prompt="Internal loan number, can be the same as servicer loan number." sqref="A14" xr:uid="{7975EE93-2FF6-4109-B548-21275D5FBB15}"/>
    <dataValidation allowBlank="1" showInputMessage="1" showErrorMessage="1" prompt="Date the loan was bought back from the 3rd party." sqref="AB14" xr:uid="{9E9AC9AB-7967-41A5-B34C-7AEB1A87A203}"/>
    <dataValidation allowBlank="1" showInputMessage="1" showErrorMessage="1" prompt="UPB bought back from the 3rd party." sqref="AA14" xr:uid="{D602A00C-A74B-4F86-8AE2-42889FF4E689}"/>
    <dataValidation type="list" allowBlank="1" showInputMessage="1" showErrorMessage="1" sqref="Q15:Q23" xr:uid="{60ABD81E-8FC9-42C7-AD81-9CEA50F56BC4}">
      <formula1>"Yes, No"</formula1>
    </dataValidation>
    <dataValidation type="list" allowBlank="1" showInputMessage="1" showErrorMessage="1" sqref="D15:D23" xr:uid="{851F0C94-F904-4613-A59E-C7985506C9A6}">
      <formula1>"Active, Paidoff, Sold, Extension, Refinanced "</formula1>
    </dataValidation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v1</vt:lpstr>
      <vt:lpstr>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Keller</dc:creator>
  <cp:lastModifiedBy>Author</cp:lastModifiedBy>
  <dcterms:created xsi:type="dcterms:W3CDTF">2018-09-24T22:11:05Z</dcterms:created>
  <dcterms:modified xsi:type="dcterms:W3CDTF">2023-06-28T16:11:16Z</dcterms:modified>
</cp:coreProperties>
</file>